
<file path=[Content_Types].xml><?xml version="1.0" encoding="utf-8"?>
<Types xmlns="http://schemas.openxmlformats.org/package/2006/content-types">
  <Override PartName="/xl/worksheets/sheet24.xml" ContentType="application/vnd.openxmlformats-officedocument.spreadsheetml.worksheet+xml"/>
  <Override PartName="/xl/worksheets/sheet35.xml" ContentType="application/vnd.openxmlformats-officedocument.spreadsheetml.worksheet+xml"/>
  <Override PartName="/xl/worksheets/sheet53.xml" ContentType="application/vnd.openxmlformats-officedocument.spreadsheetml.worksheet+xml"/>
  <Override PartName="/xl/worksheets/sheet71.xml" ContentType="application/vnd.openxmlformats-officedocument.spreadsheetml.worksheet+xml"/>
  <Override PartName="/xl/worksheets/sheet82.xml" ContentType="application/vnd.openxmlformats-officedocument.spreadsheetml.worksheet+xml"/>
  <Override PartName="/xl/worksheets/sheet13.xml" ContentType="application/vnd.openxmlformats-officedocument.spreadsheetml.worksheet+xml"/>
  <Override PartName="/xl/worksheets/sheet42.xml" ContentType="application/vnd.openxmlformats-officedocument.spreadsheetml.worksheet+xml"/>
  <Override PartName="/xl/worksheets/sheet60.xml" ContentType="application/vnd.openxmlformats-officedocument.spreadsheetml.worksheet+xml"/>
  <Override PartName="/xl/styles.xml" ContentType="application/vnd.openxmlformats-officedocument.spreadsheetml.styles+xml"/>
  <Override PartName="/xl/worksheets/sheet7.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pivotTables/pivotTable2.xml" ContentType="application/vnd.openxmlformats-officedocument.spreadsheetml.pivotTable+xml"/>
  <Default Extension="xml" ContentType="application/xml"/>
  <Override PartName="/xl/worksheets/sheet5.xml" ContentType="application/vnd.openxmlformats-officedocument.spreadsheetml.worksheet+xml"/>
  <Override PartName="/xl/drawings/drawing2.xml" ContentType="application/vnd.openxmlformats-officedocument.drawing+xml"/>
  <Default Extension="data" ContentType="application/vnd.openxmlformats-officedocument.model+data"/>
  <Override PartName="/xl/worksheets/sheet3.xml" ContentType="application/vnd.openxmlformats-officedocument.spreadsheetml.worksheet+xml"/>
  <Override PartName="/xl/pivotCache/pivotCacheDefinition2.xml" ContentType="application/vnd.openxmlformats-officedocument.spreadsheetml.pivotCacheDefinition+xml"/>
  <Override PartName="/xl/connections.xml" ContentType="application/vnd.openxmlformats-officedocument.spreadsheetml.connections+xml"/>
  <Override PartName="/xl/worksheets/sheet1.xml" ContentType="application/vnd.openxmlformats-officedocument.spreadsheetml.worksheet+xml"/>
  <Override PartName="/xl/worksheets/sheet49.xml" ContentType="application/vnd.openxmlformats-officedocument.spreadsheetml.worksheet+xml"/>
  <Override PartName="/xl/worksheets/sheet69.xml" ContentType="application/vnd.openxmlformats-officedocument.spreadsheetml.worksheet+xml"/>
  <Override PartName="/xl/worksheets/sheet78.xml" ContentType="application/vnd.openxmlformats-officedocument.spreadsheetml.worksheet+xml"/>
  <Override PartName="/xl/worksheets/sheet87.xml" ContentType="application/vnd.openxmlformats-officedocument.spreadsheetml.worksheet+xml"/>
  <Override PartName="/xl/externalLinks/externalLink1.xml" ContentType="application/vnd.openxmlformats-officedocument.spreadsheetml.externalLink+xml"/>
  <Override PartName="/xl/worksheets/sheet29.xml" ContentType="application/vnd.openxmlformats-officedocument.spreadsheetml.worksheet+xml"/>
  <Override PartName="/xl/worksheets/sheet38.xml" ContentType="application/vnd.openxmlformats-officedocument.spreadsheetml.worksheet+xml"/>
  <Override PartName="/xl/worksheets/sheet47.xml" ContentType="application/vnd.openxmlformats-officedocument.spreadsheetml.worksheet+xml"/>
  <Override PartName="/xl/worksheets/sheet58.xml" ContentType="application/vnd.openxmlformats-officedocument.spreadsheetml.worksheet+xml"/>
  <Override PartName="/xl/worksheets/sheet67.xml" ContentType="application/vnd.openxmlformats-officedocument.spreadsheetml.worksheet+xml"/>
  <Override PartName="/xl/worksheets/sheet76.xml" ContentType="application/vnd.openxmlformats-officedocument.spreadsheetml.worksheet+xml"/>
  <Override PartName="/xl/worksheets/sheet85.xml" ContentType="application/vnd.openxmlformats-officedocument.spreadsheetml.worksheet+xml"/>
  <Override PartName="/xl/sharedStrings.xml" ContentType="application/vnd.openxmlformats-officedocument.spreadsheetml.sharedStrings+xml"/>
  <Override PartName="/xl/worksheets/sheet18.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45.xml" ContentType="application/vnd.openxmlformats-officedocument.spreadsheetml.worksheet+xml"/>
  <Override PartName="/xl/worksheets/sheet54.xml" ContentType="application/vnd.openxmlformats-officedocument.spreadsheetml.worksheet+xml"/>
  <Override PartName="/xl/worksheets/sheet56.xml" ContentType="application/vnd.openxmlformats-officedocument.spreadsheetml.worksheet+xml"/>
  <Override PartName="/xl/worksheets/sheet65.xml" ContentType="application/vnd.openxmlformats-officedocument.spreadsheetml.worksheet+xml"/>
  <Override PartName="/xl/worksheets/sheet74.xml" ContentType="application/vnd.openxmlformats-officedocument.spreadsheetml.worksheet+xml"/>
  <Override PartName="/xl/worksheets/sheet83.xml" ContentType="application/vnd.openxmlformats-officedocument.spreadsheetml.worksheet+xml"/>
  <Override PartName="/xl/pivotCache/pivotCacheRecords2.xml" ContentType="application/vnd.openxmlformats-officedocument.spreadsheetml.pivotCacheRecord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Override PartName="/xl/worksheets/sheet52.xml" ContentType="application/vnd.openxmlformats-officedocument.spreadsheetml.worksheet+xml"/>
  <Override PartName="/xl/worksheets/sheet63.xml" ContentType="application/vnd.openxmlformats-officedocument.spreadsheetml.worksheet+xml"/>
  <Override PartName="/xl/worksheets/sheet72.xml" ContentType="application/vnd.openxmlformats-officedocument.spreadsheetml.worksheet+xml"/>
  <Override PartName="/xl/worksheets/sheet81.xml" ContentType="application/vnd.openxmlformats-officedocument.spreadsheetml.worksheet+xml"/>
  <Default Extension="bin" ContentType="application/vnd.openxmlformats-officedocument.spreadsheetml.printerSettings"/>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worksheets/sheet50.xml" ContentType="application/vnd.openxmlformats-officedocument.spreadsheetml.worksheet+xml"/>
  <Override PartName="/xl/worksheets/sheet61.xml" ContentType="application/vnd.openxmlformats-officedocument.spreadsheetml.worksheet+xml"/>
  <Override PartName="/xl/worksheets/sheet70.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pivotTables/pivotTable1.xml" ContentType="application/vnd.openxmlformats-officedocument.spreadsheetml.pivotTable+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59.xml" ContentType="application/vnd.openxmlformats-officedocument.spreadsheetml.worksheet+xml"/>
  <Override PartName="/xl/worksheets/sheet68.xml" ContentType="application/vnd.openxmlformats-officedocument.spreadsheetml.worksheet+xml"/>
  <Override PartName="/xl/worksheets/sheet77.xml" ContentType="application/vnd.openxmlformats-officedocument.spreadsheetml.worksheet+xml"/>
  <Override PartName="/xl/worksheets/sheet79.xml" ContentType="application/vnd.openxmlformats-officedocument.spreadsheetml.worksheet+xml"/>
  <Override PartName="/xl/worksheets/sheet88.xml" ContentType="application/vnd.openxmlformats-officedocument.spreadsheetml.worksheet+xml"/>
  <Override PartName="/xl/pivotCache/pivotCacheDefinition1.xml" ContentType="application/vnd.openxmlformats-officedocument.spreadsheetml.pivotCacheDefinition+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39.xml" ContentType="application/vnd.openxmlformats-officedocument.spreadsheetml.worksheet+xml"/>
  <Override PartName="/xl/worksheets/sheet48.xml" ContentType="application/vnd.openxmlformats-officedocument.spreadsheetml.worksheet+xml"/>
  <Override PartName="/xl/worksheets/sheet57.xml" ContentType="application/vnd.openxmlformats-officedocument.spreadsheetml.worksheet+xml"/>
  <Override PartName="/xl/worksheets/sheet66.xml" ContentType="application/vnd.openxmlformats-officedocument.spreadsheetml.worksheet+xml"/>
  <Override PartName="/xl/worksheets/sheet75.xml" ContentType="application/vnd.openxmlformats-officedocument.spreadsheetml.worksheet+xml"/>
  <Override PartName="/xl/worksheets/sheet86.xml" ContentType="application/vnd.openxmlformats-officedocument.spreadsheetml.worksheet+xml"/>
  <Override PartName="/xl/worksheets/sheet17.xml" ContentType="application/vnd.openxmlformats-officedocument.spreadsheetml.worksheet+xml"/>
  <Override PartName="/xl/worksheets/sheet26.xml" ContentType="application/vnd.openxmlformats-officedocument.spreadsheetml.worksheet+xml"/>
  <Override PartName="/xl/worksheets/sheet37.xml" ContentType="application/vnd.openxmlformats-officedocument.spreadsheetml.worksheet+xml"/>
  <Override PartName="/xl/worksheets/sheet46.xml" ContentType="application/vnd.openxmlformats-officedocument.spreadsheetml.worksheet+xml"/>
  <Override PartName="/xl/worksheets/sheet55.xml" ContentType="application/vnd.openxmlformats-officedocument.spreadsheetml.worksheet+xml"/>
  <Override PartName="/xl/worksheets/sheet64.xml" ContentType="application/vnd.openxmlformats-officedocument.spreadsheetml.worksheet+xml"/>
  <Override PartName="/xl/worksheets/sheet73.xml" ContentType="application/vnd.openxmlformats-officedocument.spreadsheetml.worksheet+xml"/>
  <Override PartName="/xl/worksheets/sheet84.xml" ContentType="application/vnd.openxmlformats-officedocument.spreadsheetml.worksheet+xml"/>
  <Override PartName="/xl/pivotCache/pivotCacheRecords1.xml" ContentType="application/vnd.openxmlformats-officedocument.spreadsheetml.pivotCacheRecords+xml"/>
  <Override PartName="/docProps/core.xml" ContentType="application/vnd.openxmlformats-package.core-properties+xml"/>
  <Override PartName="/xl/worksheets/sheet15.xml" ContentType="application/vnd.openxmlformats-officedocument.spreadsheetml.worksheet+xml"/>
  <Override PartName="/xl/worksheets/sheet44.xml" ContentType="application/vnd.openxmlformats-officedocument.spreadsheetml.worksheet+xml"/>
  <Override PartName="/xl/worksheets/sheet62.xml" ContentType="application/vnd.openxmlformats-officedocument.spreadsheetml.worksheet+xml"/>
  <Override PartName="/xl/worksheets/sheet9.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51.xml" ContentType="application/vnd.openxmlformats-officedocument.spreadsheetml.worksheet+xml"/>
  <Override PartName="/xl/worksheets/sheet80.xml" ContentType="application/vnd.openxmlformats-officedocument.spreadsheetml.worksheet+xml"/>
  <Override PartName="/xl/theme/theme1.xml" ContentType="application/vnd.openxmlformats-officedocument.theme+xml"/>
  <Override PartName="/xl/worksheets/sheet11.xml" ContentType="application/vnd.openxmlformats-officedocument.spreadsheetml.worksheet+xml"/>
  <Override PartName="/xl/worksheets/sheet40.xml" ContentType="application/vnd.openxmlformats-officedocument.spreadsheetml.worksheet+xml"/>
  <Default Extension="rels" ContentType="application/vnd.openxmlformats-package.relationship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7"/>
  <workbookPr codeName="Questa_cartella_di_lavoro" hidePivotFieldList="1"/>
  <bookViews>
    <workbookView xWindow="0" yWindow="495" windowWidth="24240" windowHeight="13740" activeTab="2"/>
  </bookViews>
  <sheets>
    <sheet name="Indice Schede" sheetId="1" r:id="rId1"/>
    <sheet name="Prospetto Finale" sheetId="2" r:id="rId2"/>
    <sheet name="Misure riduzione del rischio" sheetId="59" r:id="rId3"/>
    <sheet name="1" sheetId="3" r:id="rId4"/>
    <sheet name="2" sheetId="4" r:id="rId5"/>
    <sheet name="3" sheetId="5" r:id="rId6"/>
    <sheet name="4" sheetId="6" r:id="rId7"/>
    <sheet name="5" sheetId="7" r:id="rId8"/>
    <sheet name="6" sheetId="8" r:id="rId9"/>
    <sheet name="7" sheetId="9" r:id="rId10"/>
    <sheet name="8" sheetId="10" r:id="rId11"/>
    <sheet name="9" sheetId="11" r:id="rId12"/>
    <sheet name="10" sheetId="12" r:id="rId13"/>
    <sheet name="11" sheetId="13" r:id="rId14"/>
    <sheet name="12" sheetId="14" r:id="rId15"/>
    <sheet name="13" sheetId="15" r:id="rId16"/>
    <sheet name="14" sheetId="16" r:id="rId17"/>
    <sheet name="15" sheetId="17" r:id="rId18"/>
    <sheet name="16" sheetId="18" r:id="rId19"/>
    <sheet name="17" sheetId="19" r:id="rId20"/>
    <sheet name="18" sheetId="20" r:id="rId21"/>
    <sheet name="19" sheetId="21" r:id="rId22"/>
    <sheet name="20" sheetId="22" r:id="rId23"/>
    <sheet name="21" sheetId="24" r:id="rId24"/>
    <sheet name="22" sheetId="25" r:id="rId25"/>
    <sheet name="23" sheetId="26" r:id="rId26"/>
    <sheet name="24" sheetId="27" r:id="rId27"/>
    <sheet name="25" sheetId="28" r:id="rId28"/>
    <sheet name="26" sheetId="29" r:id="rId29"/>
    <sheet name="27" sheetId="30" r:id="rId30"/>
    <sheet name="28" sheetId="31" r:id="rId31"/>
    <sheet name="29" sheetId="32" r:id="rId32"/>
    <sheet name="30" sheetId="34" r:id="rId33"/>
    <sheet name="31" sheetId="35" r:id="rId34"/>
    <sheet name="32" sheetId="36" r:id="rId35"/>
    <sheet name="33" sheetId="37" r:id="rId36"/>
    <sheet name="34" sheetId="38" r:id="rId37"/>
    <sheet name="35" sheetId="39" r:id="rId38"/>
    <sheet name="36" sheetId="40" r:id="rId39"/>
    <sheet name="37" sheetId="41" r:id="rId40"/>
    <sheet name="38" sheetId="42" r:id="rId41"/>
    <sheet name="39" sheetId="43" r:id="rId42"/>
    <sheet name="40" sheetId="44" r:id="rId43"/>
    <sheet name="41" sheetId="45" r:id="rId44"/>
    <sheet name="42" sheetId="46" r:id="rId45"/>
    <sheet name="43" sheetId="47" r:id="rId46"/>
    <sheet name="44" sheetId="48" r:id="rId47"/>
    <sheet name="45" sheetId="49" r:id="rId48"/>
    <sheet name="46" sheetId="50" r:id="rId49"/>
    <sheet name="47" sheetId="51" r:id="rId50"/>
    <sheet name="48" sheetId="52" r:id="rId51"/>
    <sheet name="49" sheetId="54" r:id="rId52"/>
    <sheet name="50" sheetId="55" r:id="rId53"/>
    <sheet name="51" sheetId="56" r:id="rId54"/>
    <sheet name="52" sheetId="57" r:id="rId55"/>
    <sheet name="53" sheetId="58" r:id="rId56"/>
    <sheet name="54" sheetId="60" r:id="rId57"/>
    <sheet name="55" sheetId="61" r:id="rId58"/>
    <sheet name="56" sheetId="62" r:id="rId59"/>
    <sheet name="57" sheetId="63" r:id="rId60"/>
    <sheet name="58" sheetId="64" r:id="rId61"/>
    <sheet name="59" sheetId="65" r:id="rId62"/>
    <sheet name="60" sheetId="66" r:id="rId63"/>
    <sheet name="61" sheetId="67" r:id="rId64"/>
    <sheet name="62" sheetId="68" r:id="rId65"/>
    <sheet name="63" sheetId="69" r:id="rId66"/>
    <sheet name="64" sheetId="70" r:id="rId67"/>
    <sheet name="65" sheetId="71" r:id="rId68"/>
    <sheet name="66" sheetId="72" r:id="rId69"/>
    <sheet name="67" sheetId="73" r:id="rId70"/>
    <sheet name="68" sheetId="74" r:id="rId71"/>
    <sheet name="69" sheetId="75" r:id="rId72"/>
    <sheet name="70" sheetId="76" r:id="rId73"/>
    <sheet name="71" sheetId="77" r:id="rId74"/>
    <sheet name="72" sheetId="78" r:id="rId75"/>
    <sheet name="73" sheetId="79" r:id="rId76"/>
    <sheet name="74" sheetId="80" r:id="rId77"/>
    <sheet name="75" sheetId="81" r:id="rId78"/>
    <sheet name="76" sheetId="82" r:id="rId79"/>
    <sheet name="77" sheetId="83" r:id="rId80"/>
    <sheet name="78" sheetId="84" r:id="rId81"/>
    <sheet name="79" sheetId="85" r:id="rId82"/>
    <sheet name="80" sheetId="87" r:id="rId83"/>
    <sheet name="81" sheetId="88" r:id="rId84"/>
    <sheet name="82" sheetId="89" r:id="rId85"/>
    <sheet name="83" sheetId="90" r:id="rId86"/>
    <sheet name="84" sheetId="91" r:id="rId87"/>
    <sheet name="85" sheetId="92" r:id="rId88"/>
  </sheets>
  <externalReferences>
    <externalReference r:id="rId89"/>
  </externalReferences>
  <definedNames>
    <definedName name="_xlcn.WorksheetConnection_IndiceSchedeF11F581" hidden="1">'Indice Schede'!$G$12:$G$58</definedName>
    <definedName name="_xlcn.WorksheetConnection_IndiceSchedeN10R631" hidden="1">'Indice Schede'!$O$11:$S$61</definedName>
    <definedName name="_xlcn.WorksheetConnection_RISCHIO2.xlsxIndiceSchedeF10F581" hidden="1">'Indice Schede'!$G$11:$G$58</definedName>
    <definedName name="_xlnm.Print_Area" localSheetId="3">'1'!$A$1:$B$48</definedName>
    <definedName name="_xlnm.Print_Area" localSheetId="12">'10'!$A$1:$B$48</definedName>
    <definedName name="_xlnm.Print_Area" localSheetId="13">'11'!$A$1:$B$48</definedName>
    <definedName name="_xlnm.Print_Area" localSheetId="14">'12'!$A$1:$B$48</definedName>
    <definedName name="_xlnm.Print_Area" localSheetId="15">'13'!$A$1:$B$48</definedName>
    <definedName name="_xlnm.Print_Area" localSheetId="16">'14'!$A$1:$B$48</definedName>
    <definedName name="_xlnm.Print_Area" localSheetId="17">'15'!$A$1:$B$48</definedName>
    <definedName name="_xlnm.Print_Area" localSheetId="18">'16'!$A$1:$B$48</definedName>
    <definedName name="_xlnm.Print_Area" localSheetId="19">'17'!$A$1:$B$48</definedName>
    <definedName name="_xlnm.Print_Area" localSheetId="20">'18'!$A$1:$B$48</definedName>
    <definedName name="_xlnm.Print_Area" localSheetId="21">'19'!$A$1:$B$48</definedName>
    <definedName name="_xlnm.Print_Area" localSheetId="4">'2'!$A$1:$B$48</definedName>
    <definedName name="_xlnm.Print_Area" localSheetId="22">'20'!$A$1:$B$48</definedName>
    <definedName name="_xlnm.Print_Area" localSheetId="23">'21'!$A$1:$B$48</definedName>
    <definedName name="_xlnm.Print_Area" localSheetId="24">'22'!$A$1:$B$48</definedName>
    <definedName name="_xlnm.Print_Area" localSheetId="25">'23'!$A$1:$B$48</definedName>
    <definedName name="_xlnm.Print_Area" localSheetId="26">'24'!$A$1:$B$48</definedName>
    <definedName name="_xlnm.Print_Area" localSheetId="27">'25'!$A$1:$B$48</definedName>
    <definedName name="_xlnm.Print_Area" localSheetId="28">'26'!$A$1:$B$48</definedName>
    <definedName name="_xlnm.Print_Area" localSheetId="29">'27'!$A$1:$B$48</definedName>
    <definedName name="_xlnm.Print_Area" localSheetId="30">'28'!$A$1:$B$48</definedName>
    <definedName name="_xlnm.Print_Area" localSheetId="31">'29'!$A$1:$B$48</definedName>
    <definedName name="_xlnm.Print_Area" localSheetId="5">'3'!$A$1:$B$48</definedName>
    <definedName name="_xlnm.Print_Area" localSheetId="32">'30'!$A$1:$B$48</definedName>
    <definedName name="_xlnm.Print_Area" localSheetId="33">'31'!$A$1:$B$48</definedName>
    <definedName name="_xlnm.Print_Area" localSheetId="34">'32'!$A$1:$B$48</definedName>
    <definedName name="_xlnm.Print_Area" localSheetId="35">'33'!$A$1:$B$48</definedName>
    <definedName name="_xlnm.Print_Area" localSheetId="36">'34'!$A$1:$B$48</definedName>
    <definedName name="_xlnm.Print_Area" localSheetId="37">'35'!$A$1:$B$48</definedName>
    <definedName name="_xlnm.Print_Area" localSheetId="38">'36'!$A$1:$B$48</definedName>
    <definedName name="_xlnm.Print_Area" localSheetId="39">'37'!$A$1:$B$48</definedName>
    <definedName name="_xlnm.Print_Area" localSheetId="40">'38'!$A$1:$B$48</definedName>
    <definedName name="_xlnm.Print_Area" localSheetId="41">'39'!$A$1:$B$48</definedName>
    <definedName name="_xlnm.Print_Area" localSheetId="6">'4'!$A$1:$B$48</definedName>
    <definedName name="_xlnm.Print_Area" localSheetId="42">'40'!$A$1:$B$48</definedName>
    <definedName name="_xlnm.Print_Area" localSheetId="43">'41'!$A$1:$B$48</definedName>
    <definedName name="_xlnm.Print_Area" localSheetId="44">'42'!$A$1:$B$48</definedName>
    <definedName name="_xlnm.Print_Area" localSheetId="45">'43'!$A$1:$B$48</definedName>
    <definedName name="_xlnm.Print_Area" localSheetId="46">'44'!$A$1:$B$48</definedName>
    <definedName name="_xlnm.Print_Area" localSheetId="47">'45'!$A$1:$B$48</definedName>
    <definedName name="_xlnm.Print_Area" localSheetId="48">'46'!$A$1:$B$48</definedName>
    <definedName name="_xlnm.Print_Area" localSheetId="49">'47'!$A$1:$B$48</definedName>
    <definedName name="_xlnm.Print_Area" localSheetId="50">'48'!$A$1:$B$48</definedName>
    <definedName name="_xlnm.Print_Area" localSheetId="51">'49'!$A$1:$B$48</definedName>
    <definedName name="_xlnm.Print_Area" localSheetId="7">'5'!$A$1:$B$48</definedName>
    <definedName name="_xlnm.Print_Area" localSheetId="52">'50'!$A$1:$B$48</definedName>
    <definedName name="_xlnm.Print_Area" localSheetId="53">'51'!$A$1:$B$48</definedName>
    <definedName name="_xlnm.Print_Area" localSheetId="54">'52'!$A$1:$B$48</definedName>
    <definedName name="_xlnm.Print_Area" localSheetId="55">'53'!$A$1:$B$48</definedName>
    <definedName name="_xlnm.Print_Area" localSheetId="56">'54'!$A$1:$B$48</definedName>
    <definedName name="_xlnm.Print_Area" localSheetId="57">'55'!$A$1:$B$48</definedName>
    <definedName name="_xlnm.Print_Area" localSheetId="58">'56'!$A$1:$B$48</definedName>
    <definedName name="_xlnm.Print_Area" localSheetId="59">'57'!$A$1:$B$48</definedName>
    <definedName name="_xlnm.Print_Area" localSheetId="60">'58'!$A$1:$B$48</definedName>
    <definedName name="_xlnm.Print_Area" localSheetId="61">'59'!$A$1:$B$48</definedName>
    <definedName name="_xlnm.Print_Area" localSheetId="8">'6'!$A$1:$B$48</definedName>
    <definedName name="_xlnm.Print_Area" localSheetId="62">'60'!$A$1:$B$48</definedName>
    <definedName name="_xlnm.Print_Area" localSheetId="63">'61'!$A$1:$B$48</definedName>
    <definedName name="_xlnm.Print_Area" localSheetId="64">'62'!$A$1:$B$48</definedName>
    <definedName name="_xlnm.Print_Area" localSheetId="65">'63'!$A$1:$B$48</definedName>
    <definedName name="_xlnm.Print_Area" localSheetId="66">'64'!$A$1:$B$48</definedName>
    <definedName name="_xlnm.Print_Area" localSheetId="67">'65'!$A$1:$B$48</definedName>
    <definedName name="_xlnm.Print_Area" localSheetId="68">'66'!$A$1:$B$48</definedName>
    <definedName name="_xlnm.Print_Area" localSheetId="69">'67'!$A$1:$B$48</definedName>
    <definedName name="_xlnm.Print_Area" localSheetId="70">'68'!$A$1:$B$48</definedName>
    <definedName name="_xlnm.Print_Area" localSheetId="71">'69'!$A$1:$B$48</definedName>
    <definedName name="_xlnm.Print_Area" localSheetId="9">'7'!$A$1:$B$48</definedName>
    <definedName name="_xlnm.Print_Area" localSheetId="72">'70'!$A$1:$B$48</definedName>
    <definedName name="_xlnm.Print_Area" localSheetId="73">'71'!$A$1:$B$48</definedName>
    <definedName name="_xlnm.Print_Area" localSheetId="74">'72'!$A$1:$B$48</definedName>
    <definedName name="_xlnm.Print_Area" localSheetId="75">'73'!$A$1:$B$48</definedName>
    <definedName name="_xlnm.Print_Area" localSheetId="76">'74'!$A$1:$B$48</definedName>
    <definedName name="_xlnm.Print_Area" localSheetId="77">'75'!$A$1:$B$48</definedName>
    <definedName name="_xlnm.Print_Area" localSheetId="78">'76'!$A$1:$B$48</definedName>
    <definedName name="_xlnm.Print_Area" localSheetId="79">'77'!$A$1:$B$48</definedName>
    <definedName name="_xlnm.Print_Area" localSheetId="80">'78'!$A$1:$B$48</definedName>
    <definedName name="_xlnm.Print_Area" localSheetId="81">'79'!$A$1:$B$48</definedName>
    <definedName name="_xlnm.Print_Area" localSheetId="10">'8'!$A$1:$B$48</definedName>
    <definedName name="_xlnm.Print_Area" localSheetId="82">'80'!$A$1:$B$48</definedName>
    <definedName name="_xlnm.Print_Area" localSheetId="11">'9'!$A$1:$B$48</definedName>
    <definedName name="_xlnm.Print_Area" localSheetId="0">'Indice Schede'!$B$11:$F$88</definedName>
    <definedName name="_xlnm.Print_Area" localSheetId="2">'Misure riduzione del rischio'!$A$1:$C$91</definedName>
    <definedName name="_xlnm.Print_Area" localSheetId="1">'Prospetto Finale'!$A$1:$G$99</definedName>
  </definedNames>
  <calcPr calcId="125725"/>
  <pivotCaches>
    <pivotCache cacheId="0" r:id="rId90"/>
    <pivotCache cacheId="1" r:id="rId91"/>
  </pivotCaches>
  <extLst xmlns:x15="http://schemas.microsoft.com/office/spreadsheetml/2010/11/main">
    <ext uri="{140A7094-0E35-4892-8432-C4D2E57EDEB5}">
      <x15:workbookPr chartTrackingRefBase="1"/>
    </ext>
    <ext uri="{FCE2AD5D-F65C-4FA6-A056-5C36A1767C68}">
      <x15:dataModel>
        <x15:modelTables>
          <x15:modelTable id="Indice Schede   F 10  F 58-8ddd3b55-e471-4162-a5cd-2b69d447873e" name="Indice Schede   F 10  F 58" connection="WorksheetConnection_RISCHIO2.xlsx!'Indice Schede'!$F$10:$F$58"/>
          <x15:modelTable id="Intervallo-f8e15a35-062e-4b2b-9627-7f6d5c76667f" name="Intervallo" connection="WorksheetConnection_Indice Schede!$F$11:$F$58"/>
          <x15:modelTable id="Intervallo1-becca46c-d094-4ace-b0cc-b1c30203dbb2" name="Intervallo1" connection="WorksheetConnection_Indice Schede!$N$10:$R$63"/>
        </x15:modelTables>
      </x15:dataModel>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39" i="88"/>
  <c r="B36"/>
  <c r="B33"/>
  <c r="B30"/>
  <c r="B23"/>
  <c r="B20"/>
  <c r="B17"/>
  <c r="B14"/>
  <c r="B11"/>
  <c r="B8"/>
  <c r="B44" s="1"/>
  <c r="B2"/>
  <c r="B24" l="1"/>
  <c r="B40"/>
  <c r="D93" i="1"/>
  <c r="D92"/>
  <c r="D91"/>
  <c r="D90"/>
  <c r="D89"/>
  <c r="M89" l="1"/>
  <c r="M90"/>
  <c r="M91"/>
  <c r="M92"/>
  <c r="M93"/>
  <c r="F93"/>
  <c r="F92"/>
  <c r="F91"/>
  <c r="F90"/>
  <c r="F89"/>
  <c r="E93"/>
  <c r="U93" s="1"/>
  <c r="V93" s="1"/>
  <c r="E92"/>
  <c r="S92" s="1"/>
  <c r="E91"/>
  <c r="U91" s="1"/>
  <c r="V91" s="1"/>
  <c r="E90"/>
  <c r="S90" s="1"/>
  <c r="C93"/>
  <c r="B93" s="1"/>
  <c r="C92"/>
  <c r="B92" s="1"/>
  <c r="C91"/>
  <c r="B91" s="1"/>
  <c r="C90"/>
  <c r="B90" s="1"/>
  <c r="C89"/>
  <c r="B89" s="1"/>
  <c r="B39" i="92"/>
  <c r="B36"/>
  <c r="B33"/>
  <c r="B30"/>
  <c r="B40" s="1"/>
  <c r="B23"/>
  <c r="B20"/>
  <c r="B17"/>
  <c r="B14"/>
  <c r="B11"/>
  <c r="B8"/>
  <c r="B2"/>
  <c r="B39" i="91"/>
  <c r="B36"/>
  <c r="B33"/>
  <c r="B30"/>
  <c r="B23"/>
  <c r="B20"/>
  <c r="B17"/>
  <c r="B14"/>
  <c r="B11"/>
  <c r="B8"/>
  <c r="B2"/>
  <c r="B39" i="90"/>
  <c r="B36"/>
  <c r="B33"/>
  <c r="B30"/>
  <c r="B23"/>
  <c r="B20"/>
  <c r="B17"/>
  <c r="B14"/>
  <c r="B11"/>
  <c r="B8"/>
  <c r="B44" s="1"/>
  <c r="B2"/>
  <c r="B39" i="89"/>
  <c r="B36"/>
  <c r="B33"/>
  <c r="B30"/>
  <c r="B23"/>
  <c r="B20"/>
  <c r="B17"/>
  <c r="B14"/>
  <c r="B11"/>
  <c r="B8"/>
  <c r="B2"/>
  <c r="B44" l="1"/>
  <c r="B40" i="91"/>
  <c r="B40" i="90"/>
  <c r="B44" i="92"/>
  <c r="G93" i="1"/>
  <c r="B40" i="89"/>
  <c r="B44" i="91"/>
  <c r="I93" i="1"/>
  <c r="Q93"/>
  <c r="O90"/>
  <c r="J90"/>
  <c r="H90"/>
  <c r="H91"/>
  <c r="G92"/>
  <c r="G91"/>
  <c r="R91"/>
  <c r="H93"/>
  <c r="I90"/>
  <c r="O93"/>
  <c r="H92"/>
  <c r="G90"/>
  <c r="E89"/>
  <c r="G89"/>
  <c r="J93"/>
  <c r="P93"/>
  <c r="S93"/>
  <c r="R93"/>
  <c r="I92"/>
  <c r="U92"/>
  <c r="V92" s="1"/>
  <c r="J92"/>
  <c r="O92"/>
  <c r="P92"/>
  <c r="R92"/>
  <c r="Q92"/>
  <c r="P91"/>
  <c r="I91"/>
  <c r="J91"/>
  <c r="S91"/>
  <c r="O91"/>
  <c r="Q91"/>
  <c r="U90"/>
  <c r="V90" s="1"/>
  <c r="P90"/>
  <c r="Q90"/>
  <c r="R90"/>
  <c r="B24" i="92"/>
  <c r="B24" i="91"/>
  <c r="B24" i="90"/>
  <c r="B24" i="89"/>
  <c r="U89" i="1" l="1"/>
  <c r="V89" s="1"/>
  <c r="H89"/>
  <c r="O89"/>
  <c r="P89"/>
  <c r="J89"/>
  <c r="Q89" s="1"/>
  <c r="I89"/>
  <c r="S89"/>
  <c r="D64"/>
  <c r="D88"/>
  <c r="C88"/>
  <c r="C87"/>
  <c r="D87"/>
  <c r="D86"/>
  <c r="C86"/>
  <c r="C85"/>
  <c r="D85"/>
  <c r="D84"/>
  <c r="C84"/>
  <c r="C83"/>
  <c r="D83"/>
  <c r="D82"/>
  <c r="C82"/>
  <c r="C81"/>
  <c r="D81"/>
  <c r="D80"/>
  <c r="C80"/>
  <c r="C79"/>
  <c r="D79"/>
  <c r="D78"/>
  <c r="C78"/>
  <c r="D77"/>
  <c r="C77"/>
  <c r="C76"/>
  <c r="D76"/>
  <c r="D75"/>
  <c r="C75"/>
  <c r="D72"/>
  <c r="F72" s="1"/>
  <c r="C72"/>
  <c r="D73"/>
  <c r="F73" s="1"/>
  <c r="C73"/>
  <c r="D74"/>
  <c r="F74" s="1"/>
  <c r="C74"/>
  <c r="D71"/>
  <c r="F71" s="1"/>
  <c r="C71"/>
  <c r="D70"/>
  <c r="C70"/>
  <c r="C69"/>
  <c r="D69"/>
  <c r="F69" s="1"/>
  <c r="D68"/>
  <c r="F68" s="1"/>
  <c r="C68"/>
  <c r="D67"/>
  <c r="F67" s="1"/>
  <c r="C67"/>
  <c r="C66"/>
  <c r="D66"/>
  <c r="F66" s="1"/>
  <c r="D65"/>
  <c r="F65" s="1"/>
  <c r="C65"/>
  <c r="D63"/>
  <c r="C64"/>
  <c r="C63"/>
  <c r="C62"/>
  <c r="R89" l="1"/>
  <c r="F76"/>
  <c r="F63"/>
  <c r="F70"/>
  <c r="F75"/>
  <c r="F64"/>
  <c r="F88"/>
  <c r="F87"/>
  <c r="F86"/>
  <c r="F85"/>
  <c r="F84"/>
  <c r="F83"/>
  <c r="F82"/>
  <c r="F81"/>
  <c r="F80"/>
  <c r="F79"/>
  <c r="F78"/>
  <c r="F77"/>
  <c r="M88"/>
  <c r="B88"/>
  <c r="M87"/>
  <c r="B87"/>
  <c r="M86"/>
  <c r="B86"/>
  <c r="M85"/>
  <c r="B85"/>
  <c r="M84"/>
  <c r="B84"/>
  <c r="M83"/>
  <c r="B83"/>
  <c r="M82"/>
  <c r="B82"/>
  <c r="M81"/>
  <c r="B81"/>
  <c r="M80"/>
  <c r="B80"/>
  <c r="M79"/>
  <c r="B79"/>
  <c r="M78"/>
  <c r="B78"/>
  <c r="M77"/>
  <c r="B77"/>
  <c r="M76"/>
  <c r="B76"/>
  <c r="M75"/>
  <c r="B75"/>
  <c r="M74"/>
  <c r="B74"/>
  <c r="M73"/>
  <c r="B73"/>
  <c r="M72"/>
  <c r="B72"/>
  <c r="M71"/>
  <c r="B71"/>
  <c r="M70"/>
  <c r="B70"/>
  <c r="M69"/>
  <c r="B69"/>
  <c r="M68"/>
  <c r="B68"/>
  <c r="M67"/>
  <c r="B67"/>
  <c r="M66"/>
  <c r="B66"/>
  <c r="M65"/>
  <c r="B65"/>
  <c r="M64"/>
  <c r="B64"/>
  <c r="M63"/>
  <c r="B63"/>
  <c r="B40" i="87"/>
  <c r="B40" i="82"/>
  <c r="B40" i="78"/>
  <c r="B40" i="74"/>
  <c r="B40" i="70"/>
  <c r="B40" i="66"/>
  <c r="B40" i="62"/>
  <c r="M62" i="1"/>
  <c r="D62"/>
  <c r="B62"/>
  <c r="F62" l="1"/>
  <c r="B40" i="60"/>
  <c r="B40" i="63"/>
  <c r="B40" i="67"/>
  <c r="B40" i="75"/>
  <c r="B40" i="79"/>
  <c r="B40" i="83"/>
  <c r="B40" i="61"/>
  <c r="B40" i="65"/>
  <c r="B40" i="69"/>
  <c r="B24" i="72"/>
  <c r="B40" i="73"/>
  <c r="B40" i="77"/>
  <c r="B44" i="79"/>
  <c r="E81" i="1" s="1"/>
  <c r="H81" s="1"/>
  <c r="B40" i="85"/>
  <c r="B40" i="64"/>
  <c r="B40" i="68"/>
  <c r="B40" i="72"/>
  <c r="B40" i="76"/>
  <c r="B40" i="84"/>
  <c r="G88" i="1"/>
  <c r="G87"/>
  <c r="G86"/>
  <c r="G85"/>
  <c r="G84"/>
  <c r="G83"/>
  <c r="G82"/>
  <c r="G81"/>
  <c r="G80"/>
  <c r="G79"/>
  <c r="G78"/>
  <c r="G77"/>
  <c r="G76"/>
  <c r="G75"/>
  <c r="G74"/>
  <c r="G73"/>
  <c r="G72"/>
  <c r="G71"/>
  <c r="G70"/>
  <c r="G69"/>
  <c r="G68"/>
  <c r="G67"/>
  <c r="G66"/>
  <c r="G65"/>
  <c r="G64"/>
  <c r="G63"/>
  <c r="B24" i="87"/>
  <c r="B44" s="1"/>
  <c r="E88" i="1" s="1"/>
  <c r="U88" s="1"/>
  <c r="V88" s="1"/>
  <c r="B24" i="85"/>
  <c r="B44" s="1"/>
  <c r="E87" i="1" s="1"/>
  <c r="H87" s="1"/>
  <c r="B24" i="84"/>
  <c r="B24" i="83"/>
  <c r="B44" s="1"/>
  <c r="E85" i="1" s="1"/>
  <c r="J85" s="1"/>
  <c r="B24" i="82"/>
  <c r="B44" s="1"/>
  <c r="E84" i="1" s="1"/>
  <c r="B24" i="81"/>
  <c r="B44" s="1"/>
  <c r="E83" i="1" s="1"/>
  <c r="H83" s="1"/>
  <c r="B24" i="80"/>
  <c r="B24" i="78"/>
  <c r="B44" s="1"/>
  <c r="E80" i="1" s="1"/>
  <c r="B24" i="77"/>
  <c r="B44" s="1"/>
  <c r="E79" i="1" s="1"/>
  <c r="H79" s="1"/>
  <c r="B24" i="76"/>
  <c r="B24" i="75"/>
  <c r="B44" s="1"/>
  <c r="E77" i="1" s="1"/>
  <c r="B24" i="74"/>
  <c r="B44" s="1"/>
  <c r="E76" i="1" s="1"/>
  <c r="J76" s="1"/>
  <c r="B24" i="73"/>
  <c r="B24" i="71"/>
  <c r="B44" s="1"/>
  <c r="E73" i="1" s="1"/>
  <c r="H73" s="1"/>
  <c r="B24" i="70"/>
  <c r="B44" s="1"/>
  <c r="E72" i="1" s="1"/>
  <c r="I72" s="1"/>
  <c r="B24" i="69"/>
  <c r="B24" i="68"/>
  <c r="B24" i="67"/>
  <c r="B44" s="1"/>
  <c r="E69" i="1" s="1"/>
  <c r="B24" i="66"/>
  <c r="B44" s="1"/>
  <c r="E68" i="1" s="1"/>
  <c r="H68" s="1"/>
  <c r="B24" i="65"/>
  <c r="B24" i="64"/>
  <c r="B24" i="63"/>
  <c r="B44" s="1"/>
  <c r="E65" i="1" s="1"/>
  <c r="B24" i="62"/>
  <c r="B44" s="1"/>
  <c r="E64" i="1" s="1"/>
  <c r="U64" s="1"/>
  <c r="V64" s="1"/>
  <c r="B24" i="61"/>
  <c r="B24" i="60"/>
  <c r="G62" i="1"/>
  <c r="M12"/>
  <c r="B44" i="72" l="1"/>
  <c r="E74" i="1" s="1"/>
  <c r="U74" s="1"/>
  <c r="V74" s="1"/>
  <c r="J69"/>
  <c r="R69" s="1"/>
  <c r="I69"/>
  <c r="H69"/>
  <c r="U69"/>
  <c r="V69" s="1"/>
  <c r="U77"/>
  <c r="V77" s="1"/>
  <c r="H77"/>
  <c r="I77"/>
  <c r="B44" i="73"/>
  <c r="E75" i="1" s="1"/>
  <c r="I75" s="1"/>
  <c r="B44" i="76"/>
  <c r="E78" i="1" s="1"/>
  <c r="B44" i="68"/>
  <c r="E70" i="1" s="1"/>
  <c r="I70" s="1"/>
  <c r="B44" i="65"/>
  <c r="E67" i="1" s="1"/>
  <c r="I67" s="1"/>
  <c r="B44" i="60"/>
  <c r="E62" i="1" s="1"/>
  <c r="B44" i="84"/>
  <c r="E86" i="1" s="1"/>
  <c r="J86" s="1"/>
  <c r="Q86" s="1"/>
  <c r="B44" i="64"/>
  <c r="E66" i="1" s="1"/>
  <c r="B44" i="69"/>
  <c r="E71" i="1" s="1"/>
  <c r="I71" s="1"/>
  <c r="B44" i="61"/>
  <c r="E63" i="1" s="1"/>
  <c r="H63" s="1"/>
  <c r="E82"/>
  <c r="I88"/>
  <c r="H88"/>
  <c r="J88"/>
  <c r="S88" s="1"/>
  <c r="U87"/>
  <c r="V87" s="1"/>
  <c r="J87"/>
  <c r="O87" s="1"/>
  <c r="I87"/>
  <c r="U86"/>
  <c r="V86" s="1"/>
  <c r="R85"/>
  <c r="P85"/>
  <c r="I85"/>
  <c r="U85"/>
  <c r="V85" s="1"/>
  <c r="H85"/>
  <c r="S85"/>
  <c r="H84"/>
  <c r="U84"/>
  <c r="V84" s="1"/>
  <c r="I84"/>
  <c r="J84"/>
  <c r="Q84" s="1"/>
  <c r="U83"/>
  <c r="V83" s="1"/>
  <c r="J83"/>
  <c r="S83" s="1"/>
  <c r="I83"/>
  <c r="I81"/>
  <c r="U81"/>
  <c r="V81" s="1"/>
  <c r="J81"/>
  <c r="S81" s="1"/>
  <c r="J80"/>
  <c r="Q80" s="1"/>
  <c r="H80"/>
  <c r="I80"/>
  <c r="U80"/>
  <c r="V80" s="1"/>
  <c r="I79"/>
  <c r="J79"/>
  <c r="Q79" s="1"/>
  <c r="U79"/>
  <c r="V79" s="1"/>
  <c r="I78"/>
  <c r="J77"/>
  <c r="R77" s="1"/>
  <c r="R76"/>
  <c r="I76"/>
  <c r="H76"/>
  <c r="Q76"/>
  <c r="U76"/>
  <c r="V76" s="1"/>
  <c r="J75"/>
  <c r="O75" s="1"/>
  <c r="U75"/>
  <c r="V75" s="1"/>
  <c r="H74"/>
  <c r="U73"/>
  <c r="V73" s="1"/>
  <c r="J73"/>
  <c r="R73" s="1"/>
  <c r="I73"/>
  <c r="J72"/>
  <c r="R72" s="1"/>
  <c r="H72"/>
  <c r="U72"/>
  <c r="V72" s="1"/>
  <c r="I68"/>
  <c r="J68"/>
  <c r="Q68" s="1"/>
  <c r="J65"/>
  <c r="R65" s="1"/>
  <c r="H65"/>
  <c r="I65"/>
  <c r="I64"/>
  <c r="J64"/>
  <c r="R64" s="1"/>
  <c r="H64"/>
  <c r="J63"/>
  <c r="Q63" s="1"/>
  <c r="I63"/>
  <c r="J62"/>
  <c r="S62" s="1"/>
  <c r="U62"/>
  <c r="V62" s="1"/>
  <c r="H62"/>
  <c r="I62"/>
  <c r="U68"/>
  <c r="V68" s="1"/>
  <c r="U65"/>
  <c r="V65" s="1"/>
  <c r="U63"/>
  <c r="V63" s="1"/>
  <c r="P88"/>
  <c r="O88"/>
  <c r="O85"/>
  <c r="Q85"/>
  <c r="S84"/>
  <c r="P84"/>
  <c r="P79"/>
  <c r="S77"/>
  <c r="S76"/>
  <c r="O76"/>
  <c r="P76"/>
  <c r="P72"/>
  <c r="S72"/>
  <c r="Q72"/>
  <c r="P69"/>
  <c r="S69"/>
  <c r="O69"/>
  <c r="Q69"/>
  <c r="P65"/>
  <c r="P63"/>
  <c r="D61"/>
  <c r="C61"/>
  <c r="D60"/>
  <c r="C60"/>
  <c r="D59"/>
  <c r="C59"/>
  <c r="D58"/>
  <c r="C58"/>
  <c r="D57"/>
  <c r="F57" s="1"/>
  <c r="C57"/>
  <c r="D56"/>
  <c r="C56"/>
  <c r="D55"/>
  <c r="C55"/>
  <c r="D54"/>
  <c r="C54"/>
  <c r="D53"/>
  <c r="F53" s="1"/>
  <c r="C53"/>
  <c r="D52"/>
  <c r="C52"/>
  <c r="D51"/>
  <c r="C51"/>
  <c r="D50"/>
  <c r="C50"/>
  <c r="D49"/>
  <c r="F49" s="1"/>
  <c r="C49"/>
  <c r="D48"/>
  <c r="C48"/>
  <c r="D47"/>
  <c r="C47"/>
  <c r="D46"/>
  <c r="C46"/>
  <c r="D45"/>
  <c r="F45" s="1"/>
  <c r="C45"/>
  <c r="D44"/>
  <c r="C44"/>
  <c r="D43"/>
  <c r="C43"/>
  <c r="D42"/>
  <c r="C42"/>
  <c r="D41"/>
  <c r="F41" s="1"/>
  <c r="C41"/>
  <c r="D40"/>
  <c r="C40"/>
  <c r="D39"/>
  <c r="C39"/>
  <c r="D38"/>
  <c r="F38" s="1"/>
  <c r="C38"/>
  <c r="D37"/>
  <c r="C37"/>
  <c r="D36"/>
  <c r="F36" s="1"/>
  <c r="C36"/>
  <c r="D35"/>
  <c r="C35"/>
  <c r="D34"/>
  <c r="F34" s="1"/>
  <c r="C34"/>
  <c r="D33"/>
  <c r="C33"/>
  <c r="D32"/>
  <c r="F32" s="1"/>
  <c r="C32"/>
  <c r="D31"/>
  <c r="C31"/>
  <c r="D30"/>
  <c r="F30" s="1"/>
  <c r="C30"/>
  <c r="D29"/>
  <c r="C29"/>
  <c r="D28"/>
  <c r="F28" s="1"/>
  <c r="C28"/>
  <c r="D27"/>
  <c r="C27"/>
  <c r="D26"/>
  <c r="F26" s="1"/>
  <c r="C26"/>
  <c r="D25"/>
  <c r="C25"/>
  <c r="D24"/>
  <c r="F24" s="1"/>
  <c r="C24"/>
  <c r="D23"/>
  <c r="C23"/>
  <c r="D22"/>
  <c r="F22" s="1"/>
  <c r="C22"/>
  <c r="D21"/>
  <c r="C21"/>
  <c r="D20"/>
  <c r="F20" s="1"/>
  <c r="C20"/>
  <c r="D19"/>
  <c r="C19"/>
  <c r="D18"/>
  <c r="F18" s="1"/>
  <c r="C18"/>
  <c r="D17"/>
  <c r="C17"/>
  <c r="D16"/>
  <c r="F16" s="1"/>
  <c r="C16"/>
  <c r="D15"/>
  <c r="C15"/>
  <c r="D14"/>
  <c r="F14" s="1"/>
  <c r="C14"/>
  <c r="D13"/>
  <c r="C13"/>
  <c r="D12"/>
  <c r="C12"/>
  <c r="R88" l="1"/>
  <c r="J71"/>
  <c r="S71" s="1"/>
  <c r="R84"/>
  <c r="O72"/>
  <c r="O79"/>
  <c r="H75"/>
  <c r="J74"/>
  <c r="O74" s="1"/>
  <c r="O84"/>
  <c r="Q88"/>
  <c r="I74"/>
  <c r="Q64"/>
  <c r="O64"/>
  <c r="S65"/>
  <c r="R62"/>
  <c r="Q65"/>
  <c r="U70"/>
  <c r="V70" s="1"/>
  <c r="O62"/>
  <c r="O65"/>
  <c r="O86"/>
  <c r="Q62"/>
  <c r="P62"/>
  <c r="R63"/>
  <c r="J70"/>
  <c r="Q70" s="1"/>
  <c r="J67"/>
  <c r="S67" s="1"/>
  <c r="H70"/>
  <c r="U67"/>
  <c r="V67" s="1"/>
  <c r="U71"/>
  <c r="V71" s="1"/>
  <c r="H67"/>
  <c r="P71"/>
  <c r="O81"/>
  <c r="Q87"/>
  <c r="R71"/>
  <c r="H71"/>
  <c r="Q71"/>
  <c r="P74"/>
  <c r="I66"/>
  <c r="U66"/>
  <c r="V66" s="1"/>
  <c r="H66"/>
  <c r="J66"/>
  <c r="R66" s="1"/>
  <c r="R79"/>
  <c r="H86"/>
  <c r="I86"/>
  <c r="J78"/>
  <c r="R78" s="1"/>
  <c r="U78"/>
  <c r="V78" s="1"/>
  <c r="H78"/>
  <c r="J82"/>
  <c r="R82" s="1"/>
  <c r="U82"/>
  <c r="V82" s="1"/>
  <c r="H82"/>
  <c r="I82"/>
  <c r="P87"/>
  <c r="S87"/>
  <c r="R87"/>
  <c r="P86"/>
  <c r="S86"/>
  <c r="R86"/>
  <c r="R83"/>
  <c r="O83"/>
  <c r="Q83"/>
  <c r="P83"/>
  <c r="Q81"/>
  <c r="R81"/>
  <c r="P81"/>
  <c r="O80"/>
  <c r="S80"/>
  <c r="R80"/>
  <c r="P80"/>
  <c r="S79"/>
  <c r="O77"/>
  <c r="P77"/>
  <c r="Q77"/>
  <c r="Q75"/>
  <c r="P75"/>
  <c r="R75"/>
  <c r="S75"/>
  <c r="S74"/>
  <c r="Q73"/>
  <c r="O73"/>
  <c r="S73"/>
  <c r="P73"/>
  <c r="S68"/>
  <c r="O68"/>
  <c r="P68"/>
  <c r="R68"/>
  <c r="S64"/>
  <c r="P64"/>
  <c r="O63"/>
  <c r="S63"/>
  <c r="B13"/>
  <c r="B19"/>
  <c r="B25"/>
  <c r="B27"/>
  <c r="B33"/>
  <c r="B39"/>
  <c r="B49"/>
  <c r="B53"/>
  <c r="F17"/>
  <c r="F21"/>
  <c r="F25"/>
  <c r="F29"/>
  <c r="F33"/>
  <c r="F37"/>
  <c r="F42"/>
  <c r="F46"/>
  <c r="F50"/>
  <c r="F54"/>
  <c r="F58"/>
  <c r="B17"/>
  <c r="B23"/>
  <c r="B31"/>
  <c r="B37"/>
  <c r="B43"/>
  <c r="B47"/>
  <c r="B51"/>
  <c r="B57"/>
  <c r="G12"/>
  <c r="B12"/>
  <c r="B14"/>
  <c r="B16"/>
  <c r="B18"/>
  <c r="B20"/>
  <c r="B22"/>
  <c r="B24"/>
  <c r="B26"/>
  <c r="B28"/>
  <c r="B30"/>
  <c r="B32"/>
  <c r="B34"/>
  <c r="B36"/>
  <c r="B38"/>
  <c r="B42"/>
  <c r="B44"/>
  <c r="B46"/>
  <c r="B48"/>
  <c r="B50"/>
  <c r="B52"/>
  <c r="B54"/>
  <c r="B56"/>
  <c r="B58"/>
  <c r="B59"/>
  <c r="B61"/>
  <c r="F43"/>
  <c r="F47"/>
  <c r="F51"/>
  <c r="F55"/>
  <c r="F60"/>
  <c r="B15"/>
  <c r="B21"/>
  <c r="B29"/>
  <c r="B35"/>
  <c r="B41"/>
  <c r="B45"/>
  <c r="B55"/>
  <c r="B60"/>
  <c r="M59"/>
  <c r="G59" s="1"/>
  <c r="F15"/>
  <c r="F19"/>
  <c r="F23"/>
  <c r="F27"/>
  <c r="F31"/>
  <c r="F35"/>
  <c r="F39"/>
  <c r="F44"/>
  <c r="F48"/>
  <c r="F52"/>
  <c r="F56"/>
  <c r="F59"/>
  <c r="F61"/>
  <c r="F13"/>
  <c r="B40"/>
  <c r="F40"/>
  <c r="F12"/>
  <c r="O71" l="1"/>
  <c r="Q67"/>
  <c r="Q74"/>
  <c r="R74"/>
  <c r="R67"/>
  <c r="S70"/>
  <c r="O67"/>
  <c r="P67"/>
  <c r="P70"/>
  <c r="R70"/>
  <c r="O70"/>
  <c r="O78"/>
  <c r="Q78"/>
  <c r="P78"/>
  <c r="S78"/>
  <c r="P66"/>
  <c r="S66"/>
  <c r="O66"/>
  <c r="Q66"/>
  <c r="P82"/>
  <c r="Q82"/>
  <c r="O82"/>
  <c r="S82"/>
  <c r="B40" i="55"/>
  <c r="B40" i="57"/>
  <c r="B40" i="56"/>
  <c r="B40" i="58"/>
  <c r="M14" i="1"/>
  <c r="G14" s="1"/>
  <c r="M13"/>
  <c r="G13" s="1"/>
  <c r="M60"/>
  <c r="G60" s="1"/>
  <c r="M61"/>
  <c r="G61" s="1"/>
  <c r="B2" i="56"/>
  <c r="B2" i="55"/>
  <c r="B2" i="54"/>
  <c r="B24" i="58"/>
  <c r="B24" i="57"/>
  <c r="B44" s="1"/>
  <c r="E60" i="1" s="1"/>
  <c r="H60" s="1"/>
  <c r="B24" i="56"/>
  <c r="B24" i="55"/>
  <c r="B44" s="1"/>
  <c r="B40" i="54"/>
  <c r="B24"/>
  <c r="B44" s="1"/>
  <c r="E59" i="1" s="1"/>
  <c r="J59" s="1"/>
  <c r="B44" i="56" l="1"/>
  <c r="B44" i="58"/>
  <c r="E61" i="1" s="1"/>
  <c r="I61" s="1"/>
  <c r="U60"/>
  <c r="V60" s="1"/>
  <c r="J60"/>
  <c r="Q60" s="1"/>
  <c r="I60"/>
  <c r="R59"/>
  <c r="U59"/>
  <c r="V59" s="1"/>
  <c r="O59"/>
  <c r="P59"/>
  <c r="H59"/>
  <c r="I59"/>
  <c r="Q59"/>
  <c r="S59"/>
  <c r="M16"/>
  <c r="G16" s="1"/>
  <c r="M15"/>
  <c r="G15" s="1"/>
  <c r="B39" i="52"/>
  <c r="B36"/>
  <c r="B33"/>
  <c r="B30"/>
  <c r="B23"/>
  <c r="B20"/>
  <c r="B17"/>
  <c r="B14"/>
  <c r="B11"/>
  <c r="B8"/>
  <c r="B39" i="51"/>
  <c r="B36"/>
  <c r="B33"/>
  <c r="B30"/>
  <c r="B23"/>
  <c r="B20"/>
  <c r="B17"/>
  <c r="B14"/>
  <c r="B11"/>
  <c r="B8"/>
  <c r="B33" i="50"/>
  <c r="B23"/>
  <c r="B14"/>
  <c r="B11"/>
  <c r="B39" i="49"/>
  <c r="B36"/>
  <c r="B33"/>
  <c r="B30"/>
  <c r="B23"/>
  <c r="B20"/>
  <c r="B17"/>
  <c r="B14"/>
  <c r="B11"/>
  <c r="B8"/>
  <c r="B33" i="48"/>
  <c r="B30"/>
  <c r="B23"/>
  <c r="B20"/>
  <c r="B17"/>
  <c r="B14"/>
  <c r="B11"/>
  <c r="B8"/>
  <c r="B39" i="47"/>
  <c r="B36"/>
  <c r="B33"/>
  <c r="B30"/>
  <c r="B23"/>
  <c r="B20"/>
  <c r="B17"/>
  <c r="B14"/>
  <c r="B11"/>
  <c r="B8"/>
  <c r="B33" i="46"/>
  <c r="B11"/>
  <c r="B33" i="45"/>
  <c r="B20"/>
  <c r="B14"/>
  <c r="B11"/>
  <c r="B33" i="44"/>
  <c r="B30"/>
  <c r="B20"/>
  <c r="B14"/>
  <c r="B39" i="43"/>
  <c r="B36"/>
  <c r="B33"/>
  <c r="B30"/>
  <c r="B23"/>
  <c r="B20"/>
  <c r="B17"/>
  <c r="B14"/>
  <c r="B11"/>
  <c r="B8"/>
  <c r="B39" i="42"/>
  <c r="B36"/>
  <c r="B33"/>
  <c r="B30"/>
  <c r="B23"/>
  <c r="B20"/>
  <c r="B17"/>
  <c r="B14"/>
  <c r="B11"/>
  <c r="B8"/>
  <c r="B36" i="41"/>
  <c r="B33"/>
  <c r="B30"/>
  <c r="B20"/>
  <c r="B8"/>
  <c r="B39" i="40"/>
  <c r="B36"/>
  <c r="B33"/>
  <c r="B30"/>
  <c r="B20"/>
  <c r="B17"/>
  <c r="B14"/>
  <c r="B11"/>
  <c r="B8"/>
  <c r="B39" i="39"/>
  <c r="B36"/>
  <c r="B33"/>
  <c r="B30"/>
  <c r="B23"/>
  <c r="B20"/>
  <c r="B17"/>
  <c r="B14"/>
  <c r="B11"/>
  <c r="B8"/>
  <c r="B39" i="38"/>
  <c r="B36"/>
  <c r="B33"/>
  <c r="B30"/>
  <c r="B23"/>
  <c r="B20"/>
  <c r="B17"/>
  <c r="B14"/>
  <c r="B11"/>
  <c r="B8"/>
  <c r="B39" i="37"/>
  <c r="B36"/>
  <c r="B33"/>
  <c r="B30"/>
  <c r="B23"/>
  <c r="B20"/>
  <c r="B17"/>
  <c r="B14"/>
  <c r="B11"/>
  <c r="B8"/>
  <c r="B39" i="36"/>
  <c r="B36"/>
  <c r="B33"/>
  <c r="B30"/>
  <c r="B23"/>
  <c r="B20"/>
  <c r="B17"/>
  <c r="B14"/>
  <c r="B11"/>
  <c r="B8"/>
  <c r="B39" i="35"/>
  <c r="B36"/>
  <c r="B33"/>
  <c r="B30"/>
  <c r="B23"/>
  <c r="B20"/>
  <c r="B17"/>
  <c r="B14"/>
  <c r="B11"/>
  <c r="B8"/>
  <c r="B39" i="34"/>
  <c r="B36"/>
  <c r="B33"/>
  <c r="B30"/>
  <c r="B23"/>
  <c r="B20"/>
  <c r="B17"/>
  <c r="B14"/>
  <c r="B11"/>
  <c r="B8"/>
  <c r="B39" i="32"/>
  <c r="B36"/>
  <c r="B33"/>
  <c r="B30"/>
  <c r="B23"/>
  <c r="B20"/>
  <c r="B17"/>
  <c r="B14"/>
  <c r="B11"/>
  <c r="B8"/>
  <c r="B39" i="31"/>
  <c r="B36"/>
  <c r="B33"/>
  <c r="B30"/>
  <c r="B23"/>
  <c r="B20"/>
  <c r="B17"/>
  <c r="B14"/>
  <c r="B11"/>
  <c r="B8"/>
  <c r="B39" i="30"/>
  <c r="B36"/>
  <c r="B33"/>
  <c r="B30"/>
  <c r="B23"/>
  <c r="B20"/>
  <c r="B17"/>
  <c r="B14"/>
  <c r="B11"/>
  <c r="B8"/>
  <c r="B39" i="29"/>
  <c r="B36"/>
  <c r="B33"/>
  <c r="B30"/>
  <c r="B23"/>
  <c r="B20"/>
  <c r="B17"/>
  <c r="B14"/>
  <c r="B11"/>
  <c r="B8"/>
  <c r="B39" i="28"/>
  <c r="B36"/>
  <c r="B33"/>
  <c r="B30"/>
  <c r="B23"/>
  <c r="B20"/>
  <c r="B17"/>
  <c r="B14"/>
  <c r="B11"/>
  <c r="B8"/>
  <c r="B39" i="27"/>
  <c r="B36"/>
  <c r="B33"/>
  <c r="B30"/>
  <c r="B23"/>
  <c r="B20"/>
  <c r="B17"/>
  <c r="B14"/>
  <c r="B11"/>
  <c r="B8"/>
  <c r="B39" i="26"/>
  <c r="B36"/>
  <c r="B33"/>
  <c r="B30"/>
  <c r="B23"/>
  <c r="B20"/>
  <c r="B17"/>
  <c r="B14"/>
  <c r="B11"/>
  <c r="B8"/>
  <c r="B36" i="25"/>
  <c r="B33"/>
  <c r="B30"/>
  <c r="B11"/>
  <c r="B39" i="24"/>
  <c r="B36"/>
  <c r="B33"/>
  <c r="B30"/>
  <c r="B23"/>
  <c r="B20"/>
  <c r="B17"/>
  <c r="B14"/>
  <c r="B11"/>
  <c r="B8"/>
  <c r="B39" i="22"/>
  <c r="B36"/>
  <c r="B33"/>
  <c r="B30"/>
  <c r="B23"/>
  <c r="B20"/>
  <c r="B17"/>
  <c r="B14"/>
  <c r="B11"/>
  <c r="B8"/>
  <c r="B39" i="21"/>
  <c r="B36"/>
  <c r="B33"/>
  <c r="B30"/>
  <c r="B23"/>
  <c r="B20"/>
  <c r="B17"/>
  <c r="B14"/>
  <c r="B11"/>
  <c r="B8"/>
  <c r="B39" i="20"/>
  <c r="B36"/>
  <c r="B33"/>
  <c r="B30"/>
  <c r="B23"/>
  <c r="B20"/>
  <c r="B17"/>
  <c r="B14"/>
  <c r="B11"/>
  <c r="B8"/>
  <c r="B39" i="19"/>
  <c r="B36"/>
  <c r="B33"/>
  <c r="B30"/>
  <c r="B23"/>
  <c r="B20"/>
  <c r="B17"/>
  <c r="B14"/>
  <c r="B11"/>
  <c r="B8"/>
  <c r="B39" i="18"/>
  <c r="B36"/>
  <c r="B33"/>
  <c r="B30"/>
  <c r="B23"/>
  <c r="B20"/>
  <c r="B17"/>
  <c r="B14"/>
  <c r="B11"/>
  <c r="B8"/>
  <c r="B36" i="17"/>
  <c r="B33"/>
  <c r="B30"/>
  <c r="B11"/>
  <c r="B39" i="16"/>
  <c r="B36"/>
  <c r="B33"/>
  <c r="B30"/>
  <c r="B23"/>
  <c r="B20"/>
  <c r="B17"/>
  <c r="B14"/>
  <c r="B11"/>
  <c r="B8"/>
  <c r="B39" i="15"/>
  <c r="B36"/>
  <c r="B33"/>
  <c r="B30"/>
  <c r="B23"/>
  <c r="B20"/>
  <c r="B17"/>
  <c r="B14"/>
  <c r="B11"/>
  <c r="B8"/>
  <c r="B39" i="14"/>
  <c r="B36"/>
  <c r="B33"/>
  <c r="B30"/>
  <c r="B23"/>
  <c r="B20"/>
  <c r="B17"/>
  <c r="B14"/>
  <c r="B11"/>
  <c r="B8"/>
  <c r="B39" i="13"/>
  <c r="B36"/>
  <c r="B33"/>
  <c r="B30"/>
  <c r="B23"/>
  <c r="B20"/>
  <c r="B17"/>
  <c r="B14"/>
  <c r="B11"/>
  <c r="B8"/>
  <c r="B39" i="12"/>
  <c r="B36"/>
  <c r="B33"/>
  <c r="B30"/>
  <c r="B23"/>
  <c r="B20"/>
  <c r="B17"/>
  <c r="B14"/>
  <c r="B11"/>
  <c r="B8"/>
  <c r="B39" i="11"/>
  <c r="B36"/>
  <c r="B33"/>
  <c r="B30"/>
  <c r="B23"/>
  <c r="B20"/>
  <c r="B17"/>
  <c r="B14"/>
  <c r="B11"/>
  <c r="B8"/>
  <c r="B39" i="10"/>
  <c r="B36"/>
  <c r="B33"/>
  <c r="B30"/>
  <c r="B23"/>
  <c r="B20"/>
  <c r="B17"/>
  <c r="B14"/>
  <c r="B11"/>
  <c r="B8"/>
  <c r="B39" i="9"/>
  <c r="B36"/>
  <c r="B33"/>
  <c r="B30"/>
  <c r="B23"/>
  <c r="B20"/>
  <c r="B17"/>
  <c r="B14"/>
  <c r="B11"/>
  <c r="B8"/>
  <c r="B39" i="8"/>
  <c r="B36"/>
  <c r="B33"/>
  <c r="B30"/>
  <c r="B23"/>
  <c r="B20"/>
  <c r="B17"/>
  <c r="B14"/>
  <c r="B11"/>
  <c r="B8"/>
  <c r="B39" i="7"/>
  <c r="B36"/>
  <c r="B33"/>
  <c r="B30"/>
  <c r="B23"/>
  <c r="B20"/>
  <c r="B17"/>
  <c r="B14"/>
  <c r="B11"/>
  <c r="B8"/>
  <c r="P60" i="1" l="1"/>
  <c r="H61"/>
  <c r="B24" i="15"/>
  <c r="B24" i="35"/>
  <c r="J61" i="1"/>
  <c r="Q61" s="1"/>
  <c r="U61"/>
  <c r="V61" s="1"/>
  <c r="R60"/>
  <c r="O60"/>
  <c r="S60"/>
  <c r="B24" i="8"/>
  <c r="B40" i="9"/>
  <c r="B40" i="11"/>
  <c r="B40" i="24"/>
  <c r="B40" i="26"/>
  <c r="B40" i="28"/>
  <c r="B40" i="30"/>
  <c r="B40" i="35"/>
  <c r="B44" s="1"/>
  <c r="E42" i="1" s="1"/>
  <c r="B40" i="39"/>
  <c r="B40" i="47"/>
  <c r="B40" i="12"/>
  <c r="B40" i="14"/>
  <c r="B40" i="16"/>
  <c r="B40" i="18"/>
  <c r="B40" i="29"/>
  <c r="B40" i="31"/>
  <c r="B40" i="38"/>
  <c r="B40" i="40"/>
  <c r="B40" i="42"/>
  <c r="B40" i="44"/>
  <c r="B40" i="46"/>
  <c r="B40" i="32"/>
  <c r="M17" i="1"/>
  <c r="G17" s="1"/>
  <c r="B40" i="52"/>
  <c r="B44"/>
  <c r="B24"/>
  <c r="B40" i="51"/>
  <c r="B24"/>
  <c r="B40" i="50"/>
  <c r="B24"/>
  <c r="B40" i="49"/>
  <c r="B24"/>
  <c r="B40" i="48"/>
  <c r="B24"/>
  <c r="B24" i="47"/>
  <c r="B44" s="1"/>
  <c r="E54" i="1" s="1"/>
  <c r="B24" i="46"/>
  <c r="B40" i="45"/>
  <c r="B24"/>
  <c r="B24" i="44"/>
  <c r="B44" s="1"/>
  <c r="E51" i="1" s="1"/>
  <c r="B40" i="43"/>
  <c r="B24"/>
  <c r="B24" i="42"/>
  <c r="B40" i="41"/>
  <c r="B24"/>
  <c r="B24" i="40"/>
  <c r="B44" s="1"/>
  <c r="E47" i="1" s="1"/>
  <c r="B24" i="39"/>
  <c r="B24" i="38"/>
  <c r="B40" i="37"/>
  <c r="B24"/>
  <c r="B40" i="36"/>
  <c r="B24"/>
  <c r="B44" s="1"/>
  <c r="E43" i="1" s="1"/>
  <c r="B40" i="34"/>
  <c r="B24"/>
  <c r="B44" s="1"/>
  <c r="E41" i="1" s="1"/>
  <c r="B24" i="32"/>
  <c r="B44" s="1"/>
  <c r="E40" i="1" s="1"/>
  <c r="B24" i="31"/>
  <c r="B24" i="30"/>
  <c r="B44" s="1"/>
  <c r="E38" i="1" s="1"/>
  <c r="B24" i="29"/>
  <c r="B44" s="1"/>
  <c r="E37" i="1" s="1"/>
  <c r="B24" i="28"/>
  <c r="B44" s="1"/>
  <c r="E36" i="1" s="1"/>
  <c r="B40" i="27"/>
  <c r="B24"/>
  <c r="B24" i="26"/>
  <c r="B40" i="25"/>
  <c r="B24"/>
  <c r="B24" i="24"/>
  <c r="B40" i="22"/>
  <c r="B24"/>
  <c r="B40" i="21"/>
  <c r="B24"/>
  <c r="B40" i="20"/>
  <c r="B24"/>
  <c r="B40" i="19"/>
  <c r="B24"/>
  <c r="B24" i="18"/>
  <c r="B44" s="1"/>
  <c r="E27" i="1" s="1"/>
  <c r="B40" i="17"/>
  <c r="B24"/>
  <c r="B24" i="16"/>
  <c r="B40" i="15"/>
  <c r="B44" s="1"/>
  <c r="E24" i="1" s="1"/>
  <c r="B24" i="14"/>
  <c r="B40" i="13"/>
  <c r="B24"/>
  <c r="B24" i="12"/>
  <c r="B44" s="1"/>
  <c r="E21" i="1" s="1"/>
  <c r="B24" i="11"/>
  <c r="B44" s="1"/>
  <c r="E20" i="1" s="1"/>
  <c r="B40" i="10"/>
  <c r="B24"/>
  <c r="B44" i="9"/>
  <c r="E18" i="1" s="1"/>
  <c r="B24" i="9"/>
  <c r="B40" i="8"/>
  <c r="B40" i="7"/>
  <c r="B24"/>
  <c r="B39" i="6"/>
  <c r="B36"/>
  <c r="B33"/>
  <c r="B30"/>
  <c r="B23"/>
  <c r="B20"/>
  <c r="B17"/>
  <c r="B14"/>
  <c r="B11"/>
  <c r="B8"/>
  <c r="B39" i="5"/>
  <c r="B36"/>
  <c r="B33"/>
  <c r="B30"/>
  <c r="B23"/>
  <c r="B20"/>
  <c r="B17"/>
  <c r="B14"/>
  <c r="B11"/>
  <c r="B8"/>
  <c r="B39" i="4"/>
  <c r="B36"/>
  <c r="B33"/>
  <c r="B30"/>
  <c r="B23"/>
  <c r="B20"/>
  <c r="B17"/>
  <c r="B14"/>
  <c r="B11"/>
  <c r="B8"/>
  <c r="B44" i="19" l="1"/>
  <c r="E28" i="1" s="1"/>
  <c r="H28" s="1"/>
  <c r="B44" i="46"/>
  <c r="E53" i="1" s="1"/>
  <c r="H53" s="1"/>
  <c r="B44" i="49"/>
  <c r="E56" i="1" s="1"/>
  <c r="B44" i="51"/>
  <c r="E58" i="1" s="1"/>
  <c r="J58" s="1"/>
  <c r="O58" s="1"/>
  <c r="P61"/>
  <c r="B44" i="20"/>
  <c r="E29" i="1" s="1"/>
  <c r="H29" s="1"/>
  <c r="B44" i="31"/>
  <c r="E39" i="1" s="1"/>
  <c r="J39" s="1"/>
  <c r="O39" s="1"/>
  <c r="B44" i="26"/>
  <c r="E34" i="1" s="1"/>
  <c r="I34" s="1"/>
  <c r="B44" i="38"/>
  <c r="E45" i="1" s="1"/>
  <c r="H45" s="1"/>
  <c r="B44" i="8"/>
  <c r="E17" i="1" s="1"/>
  <c r="I17" s="1"/>
  <c r="B44" i="39"/>
  <c r="E46" i="1" s="1"/>
  <c r="H46" s="1"/>
  <c r="B44" i="42"/>
  <c r="E49" i="1" s="1"/>
  <c r="H49" s="1"/>
  <c r="R61"/>
  <c r="O61"/>
  <c r="B44" i="16"/>
  <c r="E25" i="1" s="1"/>
  <c r="J25" s="1"/>
  <c r="Q25" s="1"/>
  <c r="B44" i="14"/>
  <c r="E23" i="1" s="1"/>
  <c r="H23" s="1"/>
  <c r="B44" i="25"/>
  <c r="E33" i="1" s="1"/>
  <c r="I33" s="1"/>
  <c r="B44" i="27"/>
  <c r="E35" i="1" s="1"/>
  <c r="H35" s="1"/>
  <c r="B44" i="37"/>
  <c r="E44" i="1" s="1"/>
  <c r="J44" s="1"/>
  <c r="S44" s="1"/>
  <c r="B44" i="43"/>
  <c r="E50" i="1" s="1"/>
  <c r="H50" s="1"/>
  <c r="B44" i="50"/>
  <c r="E57" i="1" s="1"/>
  <c r="H57" s="1"/>
  <c r="S61"/>
  <c r="B44" i="45"/>
  <c r="E52" i="1" s="1"/>
  <c r="J52" s="1"/>
  <c r="S52" s="1"/>
  <c r="B44" i="41"/>
  <c r="E48" i="1" s="1"/>
  <c r="H48" s="1"/>
  <c r="B44" i="17"/>
  <c r="E26" i="1" s="1"/>
  <c r="H26" s="1"/>
  <c r="I41"/>
  <c r="J41"/>
  <c r="Q41" s="1"/>
  <c r="H41"/>
  <c r="I49"/>
  <c r="J29"/>
  <c r="O29" s="1"/>
  <c r="J45"/>
  <c r="Q45" s="1"/>
  <c r="I45"/>
  <c r="H42"/>
  <c r="I42"/>
  <c r="J42"/>
  <c r="P42" s="1"/>
  <c r="H21"/>
  <c r="I21"/>
  <c r="J21"/>
  <c r="R21" s="1"/>
  <c r="I24"/>
  <c r="J24"/>
  <c r="Q24" s="1"/>
  <c r="H24"/>
  <c r="J53"/>
  <c r="I53"/>
  <c r="H43"/>
  <c r="J43"/>
  <c r="R43" s="1"/>
  <c r="I43"/>
  <c r="B44" i="10"/>
  <c r="E19" i="1" s="1"/>
  <c r="B44" i="21"/>
  <c r="E30" i="1" s="1"/>
  <c r="B44" i="24"/>
  <c r="E32" i="1" s="1"/>
  <c r="B44" i="48"/>
  <c r="E55" i="1" s="1"/>
  <c r="H18"/>
  <c r="I18"/>
  <c r="J18"/>
  <c r="Q18" s="1"/>
  <c r="J28"/>
  <c r="R28" s="1"/>
  <c r="H54"/>
  <c r="J54"/>
  <c r="O54" s="1"/>
  <c r="I54"/>
  <c r="B44" i="13"/>
  <c r="E22" i="1" s="1"/>
  <c r="I27"/>
  <c r="H27"/>
  <c r="J27"/>
  <c r="O27" s="1"/>
  <c r="J33"/>
  <c r="S33" s="1"/>
  <c r="H36"/>
  <c r="J36"/>
  <c r="O36" s="1"/>
  <c r="I36"/>
  <c r="I57"/>
  <c r="I38"/>
  <c r="J38"/>
  <c r="P38" s="1"/>
  <c r="H38"/>
  <c r="I56"/>
  <c r="H56"/>
  <c r="J56"/>
  <c r="S56" s="1"/>
  <c r="H20"/>
  <c r="I20"/>
  <c r="J20"/>
  <c r="R20" s="1"/>
  <c r="B44" i="22"/>
  <c r="E31" i="1" s="1"/>
  <c r="H37"/>
  <c r="I37"/>
  <c r="J37"/>
  <c r="P37" s="1"/>
  <c r="H47"/>
  <c r="J47"/>
  <c r="O47" s="1"/>
  <c r="I47"/>
  <c r="H51"/>
  <c r="I51"/>
  <c r="J51"/>
  <c r="O51" s="1"/>
  <c r="I40"/>
  <c r="H40"/>
  <c r="J40"/>
  <c r="P40" s="1"/>
  <c r="M18"/>
  <c r="G18" s="1"/>
  <c r="B44" i="7"/>
  <c r="E16" i="1" s="1"/>
  <c r="B40" i="6"/>
  <c r="B24"/>
  <c r="B40" i="5"/>
  <c r="B24"/>
  <c r="B44" s="1"/>
  <c r="E14" i="1" s="1"/>
  <c r="B40" i="4"/>
  <c r="B24"/>
  <c r="B33" i="3"/>
  <c r="I28" i="1" l="1"/>
  <c r="J26"/>
  <c r="O26" s="1"/>
  <c r="J57"/>
  <c r="Q57" s="1"/>
  <c r="H33"/>
  <c r="I26"/>
  <c r="I39"/>
  <c r="R37"/>
  <c r="I25"/>
  <c r="I44"/>
  <c r="H17"/>
  <c r="J23"/>
  <c r="R23" s="1"/>
  <c r="J35"/>
  <c r="O35" s="1"/>
  <c r="J17"/>
  <c r="Q17" s="1"/>
  <c r="I29"/>
  <c r="H25"/>
  <c r="J46"/>
  <c r="Q46" s="1"/>
  <c r="S47"/>
  <c r="S37"/>
  <c r="I46"/>
  <c r="H44"/>
  <c r="Q54"/>
  <c r="I35"/>
  <c r="U17"/>
  <c r="V17" s="1"/>
  <c r="H39"/>
  <c r="O43"/>
  <c r="H58"/>
  <c r="I58"/>
  <c r="S40"/>
  <c r="Q47"/>
  <c r="P27"/>
  <c r="S28"/>
  <c r="P41"/>
  <c r="P39"/>
  <c r="Q28"/>
  <c r="O18"/>
  <c r="S43"/>
  <c r="R39"/>
  <c r="O20"/>
  <c r="P20"/>
  <c r="S18"/>
  <c r="Q43"/>
  <c r="S21"/>
  <c r="R42"/>
  <c r="S45"/>
  <c r="P58"/>
  <c r="J49"/>
  <c r="Q49" s="1"/>
  <c r="S39"/>
  <c r="O56"/>
  <c r="S54"/>
  <c r="J50"/>
  <c r="O50" s="1"/>
  <c r="J34"/>
  <c r="R34" s="1"/>
  <c r="P17"/>
  <c r="R25"/>
  <c r="Q56"/>
  <c r="I23"/>
  <c r="Q44"/>
  <c r="R36"/>
  <c r="R54"/>
  <c r="R45"/>
  <c r="I50"/>
  <c r="S41"/>
  <c r="H34"/>
  <c r="B44" i="4"/>
  <c r="E13" i="1" s="1"/>
  <c r="J13" s="1"/>
  <c r="S25"/>
  <c r="S20"/>
  <c r="R56"/>
  <c r="S38"/>
  <c r="S36"/>
  <c r="O28"/>
  <c r="S53"/>
  <c r="S24"/>
  <c r="P21"/>
  <c r="O21"/>
  <c r="O45"/>
  <c r="R41"/>
  <c r="H52"/>
  <c r="I52"/>
  <c r="R52"/>
  <c r="S51"/>
  <c r="Q51"/>
  <c r="I48"/>
  <c r="J48"/>
  <c r="R48" s="1"/>
  <c r="R47"/>
  <c r="R33"/>
  <c r="U14"/>
  <c r="V14" s="1"/>
  <c r="I14"/>
  <c r="H14"/>
  <c r="J14"/>
  <c r="O14" s="1"/>
  <c r="U16"/>
  <c r="V16" s="1"/>
  <c r="H16"/>
  <c r="I16"/>
  <c r="J16"/>
  <c r="S16" s="1"/>
  <c r="R40"/>
  <c r="O37"/>
  <c r="I31"/>
  <c r="H31"/>
  <c r="J31"/>
  <c r="Q31" s="1"/>
  <c r="O25"/>
  <c r="O38"/>
  <c r="R44"/>
  <c r="O33"/>
  <c r="S27"/>
  <c r="U18"/>
  <c r="V18" s="1"/>
  <c r="H55"/>
  <c r="I55"/>
  <c r="J55"/>
  <c r="O55" s="1"/>
  <c r="P52"/>
  <c r="R53"/>
  <c r="R24"/>
  <c r="S42"/>
  <c r="R58"/>
  <c r="S29"/>
  <c r="H19"/>
  <c r="J19"/>
  <c r="R19" s="1"/>
  <c r="I19"/>
  <c r="O57"/>
  <c r="O44"/>
  <c r="R27"/>
  <c r="I32"/>
  <c r="J32"/>
  <c r="R32" s="1"/>
  <c r="H32"/>
  <c r="O24"/>
  <c r="R29"/>
  <c r="B44" i="6"/>
  <c r="E15" i="1" s="1"/>
  <c r="R51"/>
  <c r="R38"/>
  <c r="S57"/>
  <c r="P36"/>
  <c r="J22"/>
  <c r="Q22" s="1"/>
  <c r="H22"/>
  <c r="I22"/>
  <c r="R18"/>
  <c r="J30"/>
  <c r="Q30" s="1"/>
  <c r="I30"/>
  <c r="H30"/>
  <c r="O53"/>
  <c r="Q42"/>
  <c r="S58"/>
  <c r="P29"/>
  <c r="O40"/>
  <c r="P18"/>
  <c r="M19"/>
  <c r="G19" s="1"/>
  <c r="B2" i="3"/>
  <c r="B39"/>
  <c r="B36"/>
  <c r="B30"/>
  <c r="B23"/>
  <c r="B20"/>
  <c r="B17"/>
  <c r="B14"/>
  <c r="B11"/>
  <c r="B8"/>
  <c r="R26" i="1" l="1"/>
  <c r="Q26"/>
  <c r="Q23"/>
  <c r="S26"/>
  <c r="O23"/>
  <c r="S23"/>
  <c r="O13"/>
  <c r="P35"/>
  <c r="S17"/>
  <c r="R35"/>
  <c r="S35"/>
  <c r="R17"/>
  <c r="O17"/>
  <c r="S46"/>
  <c r="S31"/>
  <c r="R49"/>
  <c r="Q14"/>
  <c r="R46"/>
  <c r="O46"/>
  <c r="S49"/>
  <c r="O49"/>
  <c r="Q34"/>
  <c r="P14"/>
  <c r="R16"/>
  <c r="O16"/>
  <c r="S13"/>
  <c r="P13"/>
  <c r="Q13"/>
  <c r="H13"/>
  <c r="U13"/>
  <c r="V13" s="1"/>
  <c r="I13"/>
  <c r="O19"/>
  <c r="P50"/>
  <c r="S50"/>
  <c r="R22"/>
  <c r="O32"/>
  <c r="R13"/>
  <c r="Q19"/>
  <c r="Q16"/>
  <c r="R14"/>
  <c r="S34"/>
  <c r="O34"/>
  <c r="R50"/>
  <c r="O48"/>
  <c r="S48"/>
  <c r="Q55"/>
  <c r="R30"/>
  <c r="O30"/>
  <c r="O22"/>
  <c r="S32"/>
  <c r="S19"/>
  <c r="R55"/>
  <c r="R31"/>
  <c r="O31"/>
  <c r="S30"/>
  <c r="S22"/>
  <c r="U15"/>
  <c r="V15" s="1"/>
  <c r="H15"/>
  <c r="I15"/>
  <c r="J15"/>
  <c r="R15" s="1"/>
  <c r="P32"/>
  <c r="S55"/>
  <c r="P16"/>
  <c r="S14"/>
  <c r="U19"/>
  <c r="V19" s="1"/>
  <c r="P19"/>
  <c r="M20"/>
  <c r="B2" i="5"/>
  <c r="B2" i="4"/>
  <c r="B24" i="3"/>
  <c r="B40"/>
  <c r="B44" s="1"/>
  <c r="E12" i="1" s="1"/>
  <c r="P15" l="1"/>
  <c r="Q15"/>
  <c r="H12"/>
  <c r="U12"/>
  <c r="V12" s="1"/>
  <c r="I12"/>
  <c r="J12"/>
  <c r="S12" s="1"/>
  <c r="G20"/>
  <c r="Q20" s="1"/>
  <c r="U20"/>
  <c r="V20" s="1"/>
  <c r="O15"/>
  <c r="S15"/>
  <c r="M21"/>
  <c r="M22"/>
  <c r="B2" i="7"/>
  <c r="B2" i="6"/>
  <c r="R12" i="1" l="1"/>
  <c r="O12"/>
  <c r="G22"/>
  <c r="P22" s="1"/>
  <c r="U22"/>
  <c r="V22" s="1"/>
  <c r="P12"/>
  <c r="Q12"/>
  <c r="G21"/>
  <c r="Q21" s="1"/>
  <c r="U21"/>
  <c r="V21" s="1"/>
  <c r="M23"/>
  <c r="B2" i="8"/>
  <c r="B2" i="9"/>
  <c r="G23" i="1" l="1"/>
  <c r="P23" s="1"/>
  <c r="U23"/>
  <c r="V23" s="1"/>
  <c r="M24"/>
  <c r="B2" i="10"/>
  <c r="G24" i="1" l="1"/>
  <c r="P24" s="1"/>
  <c r="U24"/>
  <c r="V24" s="1"/>
  <c r="M25"/>
  <c r="B2" i="11"/>
  <c r="G25" i="1" l="1"/>
  <c r="P25" s="1"/>
  <c r="U25"/>
  <c r="V25" s="1"/>
  <c r="M26"/>
  <c r="B2" i="12"/>
  <c r="G26" i="1" l="1"/>
  <c r="P26" s="1"/>
  <c r="U26"/>
  <c r="V26" s="1"/>
  <c r="M27"/>
  <c r="B2" i="15"/>
  <c r="B2" i="13"/>
  <c r="B2" i="14"/>
  <c r="G27" i="1" l="1"/>
  <c r="Q27" s="1"/>
  <c r="U27"/>
  <c r="V27" s="1"/>
  <c r="M28"/>
  <c r="B2" i="16"/>
  <c r="G28" i="1" l="1"/>
  <c r="P28" s="1"/>
  <c r="U28"/>
  <c r="V28" s="1"/>
  <c r="M29"/>
  <c r="G29" s="1"/>
  <c r="B2" i="17"/>
  <c r="Q29" i="1" l="1"/>
  <c r="U29"/>
  <c r="V29" s="1"/>
  <c r="M30"/>
  <c r="B2" i="18"/>
  <c r="G30" i="1" l="1"/>
  <c r="P30" s="1"/>
  <c r="U30"/>
  <c r="V30" s="1"/>
  <c r="M31"/>
  <c r="B2" i="19"/>
  <c r="G31" i="1" l="1"/>
  <c r="P31" s="1"/>
  <c r="U31"/>
  <c r="V31" s="1"/>
  <c r="M32"/>
  <c r="B2" i="20"/>
  <c r="G32" i="1" l="1"/>
  <c r="Q32" s="1"/>
  <c r="U32"/>
  <c r="V32" s="1"/>
  <c r="M33"/>
  <c r="B2" i="21"/>
  <c r="G33" i="1" l="1"/>
  <c r="U33"/>
  <c r="V33" s="1"/>
  <c r="M34"/>
  <c r="G34" s="1"/>
  <c r="B2" i="22"/>
  <c r="P33" i="1" l="1"/>
  <c r="Q33"/>
  <c r="U34"/>
  <c r="V34" s="1"/>
  <c r="M35"/>
  <c r="P34"/>
  <c r="B2" i="24"/>
  <c r="G35" i="1" l="1"/>
  <c r="Q35" s="1"/>
  <c r="U35"/>
  <c r="V35" s="1"/>
  <c r="M36"/>
  <c r="B2" i="25"/>
  <c r="G36" i="1" l="1"/>
  <c r="Q36" s="1"/>
  <c r="U36"/>
  <c r="V36" s="1"/>
  <c r="M37"/>
  <c r="B2" i="26"/>
  <c r="G37" i="1" l="1"/>
  <c r="Q37" s="1"/>
  <c r="U37"/>
  <c r="V37" s="1"/>
  <c r="M38"/>
  <c r="B2" i="27"/>
  <c r="G38" i="1" l="1"/>
  <c r="Q38" s="1"/>
  <c r="U38"/>
  <c r="V38" s="1"/>
  <c r="M39"/>
  <c r="B2" i="28"/>
  <c r="G39" i="1" l="1"/>
  <c r="Q39" s="1"/>
  <c r="U39"/>
  <c r="V39" s="1"/>
  <c r="M40"/>
  <c r="B2" i="29"/>
  <c r="G40" i="1" l="1"/>
  <c r="Q40" s="1"/>
  <c r="U40"/>
  <c r="V40" s="1"/>
  <c r="M41"/>
  <c r="B2" i="30"/>
  <c r="G41" i="1" l="1"/>
  <c r="O41" s="1"/>
  <c r="U41"/>
  <c r="V41" s="1"/>
  <c r="M42"/>
  <c r="B2" i="31"/>
  <c r="G42" i="1" l="1"/>
  <c r="O42" s="1"/>
  <c r="U42"/>
  <c r="V42" s="1"/>
  <c r="M43"/>
  <c r="B2" i="32"/>
  <c r="G43" i="1" l="1"/>
  <c r="P43" s="1"/>
  <c r="U43"/>
  <c r="V43" s="1"/>
  <c r="M44"/>
  <c r="G44" s="1"/>
  <c r="B2" i="34"/>
  <c r="U44" i="1" l="1"/>
  <c r="V44" s="1"/>
  <c r="M45"/>
  <c r="P44"/>
  <c r="B2" i="35"/>
  <c r="G45" i="1" l="1"/>
  <c r="P45" s="1"/>
  <c r="U45"/>
  <c r="V45" s="1"/>
  <c r="M46"/>
  <c r="B2" i="36"/>
  <c r="G46" i="1" l="1"/>
  <c r="P46" s="1"/>
  <c r="U46"/>
  <c r="V46" s="1"/>
  <c r="M47"/>
  <c r="B2" i="37"/>
  <c r="G47" i="1" l="1"/>
  <c r="P47" s="1"/>
  <c r="U47"/>
  <c r="V47" s="1"/>
  <c r="M48"/>
  <c r="B2" i="38"/>
  <c r="G48" i="1" l="1"/>
  <c r="U48"/>
  <c r="V48" s="1"/>
  <c r="M49"/>
  <c r="B2" i="39"/>
  <c r="P48" i="1" l="1"/>
  <c r="Q48"/>
  <c r="G49"/>
  <c r="P49" s="1"/>
  <c r="U49"/>
  <c r="V49" s="1"/>
  <c r="M50"/>
  <c r="B2" i="40"/>
  <c r="G50" i="1" l="1"/>
  <c r="Q50" s="1"/>
  <c r="U50"/>
  <c r="V50" s="1"/>
  <c r="M51"/>
  <c r="B2" i="41"/>
  <c r="G51" i="1" l="1"/>
  <c r="P51" s="1"/>
  <c r="U51"/>
  <c r="V51" s="1"/>
  <c r="M52"/>
  <c r="B2" i="42"/>
  <c r="G52" i="1" l="1"/>
  <c r="U52"/>
  <c r="V52" s="1"/>
  <c r="M53"/>
  <c r="B2" i="43"/>
  <c r="O52" i="1" l="1"/>
  <c r="Q52"/>
  <c r="G53"/>
  <c r="U53"/>
  <c r="V53" s="1"/>
  <c r="M54"/>
  <c r="B2" i="44"/>
  <c r="P53" i="1" l="1"/>
  <c r="Q53"/>
  <c r="G54"/>
  <c r="P54" s="1"/>
  <c r="U54"/>
  <c r="V54" s="1"/>
  <c r="M55"/>
  <c r="B2" i="45"/>
  <c r="G55" i="1" l="1"/>
  <c r="P55" s="1"/>
  <c r="U55"/>
  <c r="V55" s="1"/>
  <c r="M56"/>
  <c r="B2" i="46"/>
  <c r="G56" i="1" l="1"/>
  <c r="P56" s="1"/>
  <c r="U56"/>
  <c r="V56" s="1"/>
  <c r="M57"/>
  <c r="B2" i="47"/>
  <c r="G57" i="1" l="1"/>
  <c r="U57"/>
  <c r="V57" s="1"/>
  <c r="M58"/>
  <c r="G58" s="1"/>
  <c r="B2" i="48"/>
  <c r="P57" i="1" l="1"/>
  <c r="R57"/>
  <c r="U58"/>
  <c r="V58" s="1"/>
  <c r="Q58"/>
  <c r="B2" i="49"/>
  <c r="B2" i="50" l="1"/>
  <c r="B2" i="52" l="1"/>
  <c r="B2" i="51"/>
</calcChain>
</file>

<file path=xl/connections.xml><?xml version="1.0" encoding="utf-8"?>
<connections xmlns="http://schemas.openxmlformats.org/spreadsheetml/2006/main">
  <connection id="1" keepAlive="1" name="ThisWorkbookDataModel" description="Modello di dati" type="5" refreshedVersion="5"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name="WorksheetConnection_Indice Schede!$F$11:$F$58" type="102" refreshedVersion="5" minRefreshableVersion="5">
    <extLst>
      <ext xmlns:x15="http://schemas.microsoft.com/office/spreadsheetml/2010/11/main" uri="{DE250136-89BD-433C-8126-D09CA5730AF9}">
        <x15:connection id="Intervallo-f8e15a35-062e-4b2b-9627-7f6d5c76667f" autoDelete="1">
          <x15:rangePr sourceName="_xlcn.WorksheetConnection_IndiceSchedeF11F581"/>
        </x15:connection>
      </ext>
    </extLst>
  </connection>
  <connection id="3" name="WorksheetConnection_Indice Schede!$N$10:$R$63" type="102" refreshedVersion="5" minRefreshableVersion="5">
    <extLst>
      <ext xmlns:x15="http://schemas.microsoft.com/office/spreadsheetml/2010/11/main" uri="{DE250136-89BD-433C-8126-D09CA5730AF9}">
        <x15:connection id="Intervallo1-becca46c-d094-4ace-b0cc-b1c30203dbb2" autoDelete="1">
          <x15:rangePr sourceName="_xlcn.WorksheetConnection_IndiceSchedeN10R631"/>
        </x15:connection>
      </ext>
    </extLst>
  </connection>
  <connection id="4" name="WorksheetConnection_RISCHIO2.xlsx!'Indice Schede'!$F$10:$F$58" type="102" refreshedVersion="5" minRefreshableVersion="5">
    <extLst>
      <ext xmlns:x15="http://schemas.microsoft.com/office/spreadsheetml/2010/11/main" uri="{DE250136-89BD-433C-8126-D09CA5730AF9}">
        <x15:connection id="Indice Schede   F 10  F 58-8ddd3b55-e471-4162-a5cd-2b69d447873e" autoDelete="1">
          <x15:rangePr sourceName="_xlcn.WorksheetConnection_RISCHIO2.xlsxIndiceSchedeF10F581"/>
        </x15:connection>
      </ext>
    </extLst>
  </connection>
</connections>
</file>

<file path=xl/sharedStrings.xml><?xml version="1.0" encoding="utf-8"?>
<sst xmlns="http://schemas.openxmlformats.org/spreadsheetml/2006/main" count="9870" uniqueCount="358">
  <si>
    <t>Num. scheda</t>
  </si>
  <si>
    <t>Procedimento o sottoprocedimento a rischio</t>
  </si>
  <si>
    <t xml:space="preserve">Concorso per la progressione in carriera del personale </t>
  </si>
  <si>
    <t xml:space="preserve">Selezione per l'affidamento di un incarico professionale </t>
  </si>
  <si>
    <t>Affidamento mediante procedura aperta (o ristretta) di lavori, servizi, forniture</t>
  </si>
  <si>
    <t>Affidamento diretto di lavori, servizi o forniture</t>
  </si>
  <si>
    <t>Permesso di costruire in aree assoggettate ad autorizzazione paesaggistica</t>
  </si>
  <si>
    <t>Provvedimenti di pianificazione urbanistica generale</t>
  </si>
  <si>
    <t>Provvedimenti di pianificazione urbanistica attuativa</t>
  </si>
  <si>
    <t xml:space="preserve">Levata dei protesti </t>
  </si>
  <si>
    <t>Gestione delle sanzioni per violazione del CDS</t>
  </si>
  <si>
    <t>Accertamenti con adesione dei tributi locali</t>
  </si>
  <si>
    <t>Accertamenti e controlli sugli abusi edilizi</t>
  </si>
  <si>
    <t>Incentivi economici al personale (produttività e retribuzioni di risultato)</t>
  </si>
  <si>
    <t>Autorizzazione all’occupazione del suolo pubblico</t>
  </si>
  <si>
    <t>Documenti di identità</t>
  </si>
  <si>
    <t>Servizi per minori e famiglie</t>
  </si>
  <si>
    <t>Servizi assistenziali e socio-sanitari per anziani</t>
  </si>
  <si>
    <t>Servizi per disabili</t>
  </si>
  <si>
    <t>Servizi per adulti in difficoltà</t>
  </si>
  <si>
    <t>Servizi di integrazione dei cittadini stranieri</t>
  </si>
  <si>
    <t>Raccolta e smaltimento rifiuti</t>
  </si>
  <si>
    <t>Gestione delle sepolture e dei loculi</t>
  </si>
  <si>
    <t>Gestione delle tombe di famiglia</t>
  </si>
  <si>
    <t>Rilascio di patrocini</t>
  </si>
  <si>
    <t>Gestione degli alloggi pubblici</t>
  </si>
  <si>
    <t>Vigilanza sulla circolazione e la sosta</t>
  </si>
  <si>
    <t>Affidamenti in house</t>
  </si>
  <si>
    <t>Controlli sull'uso del territorio</t>
  </si>
  <si>
    <t>Indice schede per la valutazione del rischio</t>
  </si>
  <si>
    <t>SI</t>
  </si>
  <si>
    <t>NO</t>
  </si>
  <si>
    <t>Concorso per l'assunzione di personale</t>
  </si>
  <si>
    <t>1. Valutazione della probabilità</t>
  </si>
  <si>
    <t xml:space="preserve">Criteri </t>
  </si>
  <si>
    <t xml:space="preserve">Punteggi </t>
  </si>
  <si>
    <t>Criterio 1: discrezionalità</t>
  </si>
  <si>
    <t>Il processo è discrezionale?</t>
  </si>
  <si>
    <t>No, è del tutto vincolato = 1</t>
  </si>
  <si>
    <t>È parzialmente vincolato dalla legge e da atti amministrativi (regolamenti, direttive, circolari) = 2</t>
  </si>
  <si>
    <t>È parzialmente vincolato solo dalla legge = 3</t>
  </si>
  <si>
    <t>È parzialmente vincolato solo da atti amministrativi (regolamenti, direttive, circolari) = 4</t>
  </si>
  <si>
    <t>È altamente discrezionale = 5</t>
  </si>
  <si>
    <t xml:space="preserve">punteggio assegnato </t>
  </si>
  <si>
    <t>Criterio 2: rilevanza esterna</t>
  </si>
  <si>
    <t>Il processo produce effetti diretti all'esterno dell'amministrazione di riferimento ?</t>
  </si>
  <si>
    <t>No, ha come destinatario finale un ufficio interno = 2</t>
  </si>
  <si>
    <t>Si, il risultato del processo è rivolto direttamente ad utenti esterni = 5</t>
  </si>
  <si>
    <t>Criterio 3: complessità del processo</t>
  </si>
  <si>
    <t>Si tratta di un processo complesso che comporta il coinvolgimento di più amministrazioni (esclusi i controlli) in fasi successive per il conseguimento del risultato?</t>
  </si>
  <si>
    <t>No, il processo coinvolge una sola PA = 1</t>
  </si>
  <si>
    <t>Si, il processo coinvolge più di tre amministrazioni = 3</t>
  </si>
  <si>
    <t>Si, il processo coinvolge più di cinque amministrazioni = 5</t>
  </si>
  <si>
    <t>Criterio 4: valore economico</t>
  </si>
  <si>
    <t>Qual è l'impatto economico del processo?</t>
  </si>
  <si>
    <t>Ha rilevanza esclusivamente interna = 1</t>
  </si>
  <si>
    <t>Comporta l'attribuzione di vantaggi a soggetti esterni, ma di non particolare rilievo economico (es. borse di studio) = 3</t>
  </si>
  <si>
    <t>Comporta l'affidamento di considerevoli vantaggi a soggetti esterni (es. appalto) = 5</t>
  </si>
  <si>
    <t>Criterio 5: frazionabilità del processo</t>
  </si>
  <si>
    <t>No = 1</t>
  </si>
  <si>
    <t>Si = 5</t>
  </si>
  <si>
    <t>Criterio 6: controlli</t>
  </si>
  <si>
    <t>Anche sulla base dell'esperienza pregressa, il tipo di controllo applicato sul processo è adeguato a neutralizzare il rischio?</t>
  </si>
  <si>
    <t>Si, costituisce un efficace strumento di neutralizzazione = 1</t>
  </si>
  <si>
    <t>Si, è molto efficace = 2</t>
  </si>
  <si>
    <t>Si, per una percentuale approssimativa del 50% = 3</t>
  </si>
  <si>
    <t>Si, ma in minima parte = 4</t>
  </si>
  <si>
    <t>No, il rischio rimane indifferente = 5</t>
  </si>
  <si>
    <t>Valore stimato della probabilità</t>
  </si>
  <si>
    <t>0 = nessuna probabilità; 1 = improbabile; 2 = poco probabile; 3 = probabile; 4 = molto probabile; 5 = altamente probabile.</t>
  </si>
  <si>
    <t>-</t>
  </si>
  <si>
    <t>Seleziona da elenco:</t>
  </si>
  <si>
    <t>Il risultato finale del processo può essere raggiunto anche effettuando una pluralità di operazioni di entità economica ridotta che, considerate complessivamente, alla fine assicurano lo stesso risultato?</t>
  </si>
  <si>
    <t>Scheda</t>
  </si>
  <si>
    <t>Processo valutato?</t>
  </si>
  <si>
    <t>Torna all'indice</t>
  </si>
  <si>
    <t>Indice dei processi sottoposti a valutazione rischio 
(LINK ALLE SCHEDE)</t>
  </si>
  <si>
    <r>
      <t xml:space="preserve">Ogni scheda si compone di tre parti, la prima di </t>
    </r>
    <r>
      <rPr>
        <b/>
        <u/>
        <sz val="12"/>
        <color theme="1"/>
        <rFont val="Arial"/>
        <family val="2"/>
      </rPr>
      <t>valutazione delle probabilità</t>
    </r>
    <r>
      <rPr>
        <sz val="12"/>
        <color theme="1"/>
        <rFont val="Arial"/>
        <family val="2"/>
      </rPr>
      <t xml:space="preserve">, la seconda con la </t>
    </r>
    <r>
      <rPr>
        <b/>
        <u/>
        <sz val="12"/>
        <color theme="1"/>
        <rFont val="Arial"/>
        <family val="2"/>
      </rPr>
      <t>valutazione dell’impatto</t>
    </r>
    <r>
      <rPr>
        <sz val="12"/>
        <color theme="1"/>
        <rFont val="Arial"/>
        <family val="2"/>
      </rPr>
      <t xml:space="preserve"> e la terza con la </t>
    </r>
    <r>
      <rPr>
        <b/>
        <u/>
        <sz val="12"/>
        <color theme="1"/>
        <rFont val="Arial"/>
        <family val="2"/>
      </rPr>
      <t>valutazione complessiva del rischio</t>
    </r>
  </si>
  <si>
    <t>2. Valutazione dell'impatto</t>
  </si>
  <si>
    <t>Criterio 1: impatto organizzativo</t>
  </si>
  <si>
    <t>Rispetto al totale del personale impiegato nel singolo servizio (unità organizzativa semplice) competente a svolgere il processo (o la fase del processo di competenza della PA) nell'ambito della singola PA, quale percentuale di personale è impiegata nel processo? (Se il processo coinvolge l'attività di più servizi nell'ambito della stessa PA occorre riferire la percentuale al personale impiegato nei servizi coinvolti)</t>
  </si>
  <si>
    <t>Criterio 2: impatto economico</t>
  </si>
  <si>
    <t>Nel corso degli ultimi cinque anni sono state pronunciate sentenze della Corte dei Conti a carico di dipendenti (dirigenti o dipendenti) della PA o sono state pronunciate sentenze di risarcimento del danno nei confronti della PA per la medesima tipologia di evento o di tipologie analoghe?</t>
  </si>
  <si>
    <t>Criterio 3: impatto reputazionale</t>
  </si>
  <si>
    <t>Nel corso degli ultimi anni sono stati pubblicati su giornali o riviste articoli aventi ad oggetto il medesimo evento o eventi analoghi?</t>
  </si>
  <si>
    <t>No = 0</t>
  </si>
  <si>
    <t>Non ne abbiamo memoria = 1</t>
  </si>
  <si>
    <t>Si, sulla stampa locale = 2</t>
  </si>
  <si>
    <t>Si, sulla stampa nazionale = 3</t>
  </si>
  <si>
    <t>Si, sulla stampa locale e nazionale = 4</t>
  </si>
  <si>
    <t>Si sulla stampa, locale, nazionale ed internazionale = 5</t>
  </si>
  <si>
    <t xml:space="preserve">Criterio 4: impatto sull'immagine </t>
  </si>
  <si>
    <t>A quale livello può collocarsi il rischio dell'evento (livello apicale, intermedio, basso), ovvero la posizione/il ruolo che l'eventuale soggetto riveste nell'organizzazione è elevata, media o bassa?</t>
  </si>
  <si>
    <t>Valore stimato dell'impatto</t>
  </si>
  <si>
    <t>0 = nessun impatto; 1 = marginale; 2 = minore; 3 = soglia; 4 = serio; 5 = superiore</t>
  </si>
  <si>
    <t>3. Valutazione complessiva del rischio</t>
  </si>
  <si>
    <t>Fino a circa il 20% = 1</t>
  </si>
  <si>
    <t>Fino a circa il 40% = 2</t>
  </si>
  <si>
    <t>Fino a circa il 60% = 3</t>
  </si>
  <si>
    <t>Fino a circa lo 80% = 4</t>
  </si>
  <si>
    <t>Fino a circa il 100% = 5</t>
  </si>
  <si>
    <t>Processo valutato</t>
  </si>
  <si>
    <t>Controllo compilazione</t>
  </si>
  <si>
    <t>A livello di dirigente di ufficio non generale, ovvero posizione apicale o posizione organizzativa = 3</t>
  </si>
  <si>
    <t>A livello di addetto = 1</t>
  </si>
  <si>
    <t>A livello di collaboratore o funzionario = 2</t>
  </si>
  <si>
    <t>A livello di dirigente d'ufficio generale = 4</t>
  </si>
  <si>
    <t>A livello di capo dipartimento/segretario generale = 5</t>
  </si>
  <si>
    <t xml:space="preserve">Valutazione complessiva del rischio = probabilità * impatto </t>
  </si>
  <si>
    <t>Probabilità</t>
  </si>
  <si>
    <t>Impatto</t>
  </si>
  <si>
    <t>Rischio</t>
  </si>
  <si>
    <t>4. Misure specifiche da adottare nel triennio per ridurre ulteriormente il rischio</t>
  </si>
  <si>
    <t>Permesso di costruire</t>
  </si>
  <si>
    <t xml:space="preserve">Concessione di sovvenzioni, contributi, sussidi, ausili finanziari, nonché attribuzione di vantaggi economici di qualunque genere </t>
  </si>
  <si>
    <t>Gestione ordinaria delle entrate di bilancio</t>
  </si>
  <si>
    <t>Gestione ordinaria delle spese di bilancio</t>
  </si>
  <si>
    <t>Autorizzazioni ex artt. 68 e 69 del TULPS (spettacoli anche viaggianti, pubblici intrattenimenti, feste da ballo, esposizioni, gare)</t>
  </si>
  <si>
    <t>Permesso di costruire convenzionato</t>
  </si>
  <si>
    <t>Gestione del protocollo</t>
  </si>
  <si>
    <t>Gestione dell'archivio</t>
  </si>
  <si>
    <t>Organizzazione eventi</t>
  </si>
  <si>
    <t>Formazione di determinazioni, ordinanze, decreti ed altri atti amministrativi</t>
  </si>
  <si>
    <t>Designazione dei rappresentanti dell'ente presso enti, società, fondazioni</t>
  </si>
  <si>
    <t>INDICE DELLE SCHEDE</t>
  </si>
  <si>
    <r>
      <t xml:space="preserve">Ogni scheda si compone di tre parti, la prima di </t>
    </r>
    <r>
      <rPr>
        <b/>
        <i/>
        <u/>
        <sz val="10"/>
        <color theme="1"/>
        <rFont val="Arial"/>
        <family val="2"/>
      </rPr>
      <t>valutazione delle probabilità</t>
    </r>
    <r>
      <rPr>
        <i/>
        <sz val="10"/>
        <color theme="1"/>
        <rFont val="Arial"/>
        <family val="2"/>
      </rPr>
      <t xml:space="preserve">, la seconda, nella pagina successiva, con la </t>
    </r>
    <r>
      <rPr>
        <b/>
        <i/>
        <u/>
        <sz val="10"/>
        <color theme="1"/>
        <rFont val="Arial"/>
        <family val="2"/>
      </rPr>
      <t>valutazione dell’impatto</t>
    </r>
    <r>
      <rPr>
        <i/>
        <sz val="10"/>
        <color theme="1"/>
        <rFont val="Arial"/>
        <family val="2"/>
      </rPr>
      <t xml:space="preserve"> e la terza con la </t>
    </r>
    <r>
      <rPr>
        <b/>
        <i/>
        <u/>
        <sz val="10"/>
        <color theme="1"/>
        <rFont val="Arial"/>
        <family val="2"/>
      </rPr>
      <t>valutazione complessiva del rischio</t>
    </r>
  </si>
  <si>
    <t xml:space="preserve">02 - Concorso per la progressione in carriera del personale </t>
  </si>
  <si>
    <t>Probabilità (P)</t>
  </si>
  <si>
    <t>Impatto (I)</t>
  </si>
  <si>
    <t>Rischio (Pxl)</t>
  </si>
  <si>
    <t>45 - Vigilanza sulla circolazione e la sosta</t>
  </si>
  <si>
    <t>Rischio basso</t>
  </si>
  <si>
    <t>Richio medio-alto</t>
  </si>
  <si>
    <t>Rischio medio-basso</t>
  </si>
  <si>
    <t>Rischio alto</t>
  </si>
  <si>
    <t>Rischio medio</t>
  </si>
  <si>
    <t>10 - Provvedimenti di pianificazione urbanistica attuativa</t>
  </si>
  <si>
    <t xml:space="preserve">11 - Levata dei protesti </t>
  </si>
  <si>
    <t>12 - Gestione delle sanzioni per violazione del CDS</t>
  </si>
  <si>
    <t>13 - Gestione ordinaria delle entrate di bilancio</t>
  </si>
  <si>
    <t>14 - Gestione ordinaria delle spese di bilancio</t>
  </si>
  <si>
    <t>16 - Accertamenti con adesione dei tributi locali</t>
  </si>
  <si>
    <t>17 - Accertamenti e controlli sugli abusi edilizi</t>
  </si>
  <si>
    <t>18 - Incentivi economici al personale (produttività e retribuzioni di risultato)</t>
  </si>
  <si>
    <t>19 - Autorizzazione all’occupazione del suolo pubblico</t>
  </si>
  <si>
    <t>20 - Autorizzazioni ex artt. 68 e 69 del TULPS (spettacoli anche viaggianti, pubblici intrattenimenti, feste da ballo, esposizioni, gare)</t>
  </si>
  <si>
    <t>21 - Permesso di costruire convenzionato</t>
  </si>
  <si>
    <t>23 - Documenti di identità</t>
  </si>
  <si>
    <t>24 - Servizi per minori e famiglie</t>
  </si>
  <si>
    <t>25 - Servizi assistenziali e socio-sanitari per anziani</t>
  </si>
  <si>
    <t>26 - Servizi per disabili</t>
  </si>
  <si>
    <t>27 - Servizi per adulti in difficoltà</t>
  </si>
  <si>
    <t>28 - Servizi di integrazione dei cittadini stranieri</t>
  </si>
  <si>
    <t>29 - Raccolta e smaltimento rifiuti</t>
  </si>
  <si>
    <t>30 - Gestione del protocollo</t>
  </si>
  <si>
    <t>31 - Gestione dell'archivio</t>
  </si>
  <si>
    <t>32 - Gestione delle sepolture e dei loculi</t>
  </si>
  <si>
    <t>33 - Gestione delle tombe di famiglia</t>
  </si>
  <si>
    <t>34 - Organizzazione eventi</t>
  </si>
  <si>
    <t>35 - Rilascio di patrocini</t>
  </si>
  <si>
    <t>38 - Formazione di determinazioni, ordinanze, decreti ed altri atti amministrativi</t>
  </si>
  <si>
    <t>39 - Designazione dei rappresentanti dell'ente presso enti, società, fondazioni</t>
  </si>
  <si>
    <t>43 - Gestione degli alloggi pubblici</t>
  </si>
  <si>
    <t>47 - Affidamenti in house</t>
  </si>
  <si>
    <t>48 - Controlli sull'uso del territorio</t>
  </si>
  <si>
    <t>Misure riduzione rischio inserite</t>
  </si>
  <si>
    <t>Processo analizzato</t>
  </si>
  <si>
    <t>Misure per la riduzione del rischio</t>
  </si>
  <si>
    <t>Processo non sottoposto a mappatura e valutazione del rischio</t>
  </si>
  <si>
    <t>01 - Concorso per l'assunzione di personale</t>
  </si>
  <si>
    <t xml:space="preserve">03 - Selezione per l'affidamento di un incarico professionale </t>
  </si>
  <si>
    <t>04 - Affidamento mediante procedura aperta (o ristretta) di lavori, servizi, forniture</t>
  </si>
  <si>
    <t>05 - Affidamento diretto di lavori, servizi o forniture</t>
  </si>
  <si>
    <t>06 - Permesso di costruire</t>
  </si>
  <si>
    <t>07 - Permesso di costruire in aree assoggettate ad autorizzazione paesaggistica</t>
  </si>
  <si>
    <t xml:space="preserve">08 - Concessione di sovvenzioni, contributi, sussidi, ausili finanziari, nonché attribuzione di vantaggi economici di qualunque genere </t>
  </si>
  <si>
    <t>09 - Provvedimenti di pianificazione urbanistica generale</t>
  </si>
  <si>
    <t>Rispetto al processo n. 1, in questo caso il rischio è minore, per il maggiore controllo interno e il minore impatto esterno. In ogni caso risulta anche qui necessario adottare ogni misura possibile affinché le commissioni di concorso si adoperino nella massima trasparenza, disponendo la pubblicazione più ampia e tempestiva possibile dei verbali di concorso dai quali, specie per i soggetti utilmente posti in graduatoria, risultino chiaramente i criteri di valutazione.</t>
  </si>
  <si>
    <t>Le recenti novità che obbligano al ricorso al mercato elettronico e alla limitazione solo a detreminate forniture di meccanismi semplificati di gara, sembrerebbero aver ridotto molto il rischio corruttivo. Risulta però necessaria, anche a campione, una profilazione a consuntivo dei vari passaggi di gara, anche in contraddittorio con i responsbaili delle varie fasi, richiamando preventivamente tutti i soggetti all'applicazione ferrea delle norme esistenti a tutela della concorrenza e dell'economicità delle procedure, prima ancora che della corruzione, che spesso si concretizza proprio in provvedimenti antieconomici per la nostra amministrazione.</t>
  </si>
  <si>
    <t>L'accesso agli uffici dei progettisti professionisti, degli impresari edili e dei proprietari di terreni edificabili o edifici che possono essere oggetto di interventi dovrà essere disciplinato in modo chiaro e basato su principi previamente definiti. In caso di varianti si dovrà dare conto nei provvedimenti finali delle motivazioni che hanno portato al rilascio.</t>
  </si>
  <si>
    <t>In questo caso, oltre ai documenti di legge e a quanto previsto nella scheda n. 6, qui integralmente richiamato, si rende necessario uno studio del responsabile del servizio, preliminare ad ogni progetto approvato di questo tipo, che valuti anche i requisiti soggettivi del destinatario o di chi ne trae vantaggio, al fine di evitare che detti provvedimenti si risolvano in atti, seppure corretti formalmente, a favore di pratiche censurabili.</t>
  </si>
  <si>
    <t>Il rischio corruttivo insito in questo processo e nelle varie fasi può essere abbattuto solo se si adoattano criteri oggettivi di corresponsione dei benefici e con procedimenti che siano il più possibile rigidi, dove cioè non ci siano margini di discrezionalità. I processi dovranno essere avviati sulla base di un regolamento o  di un bando pubblico, si dovrà fornire una modulistica che non permetta da parte di nessuno di avvalersi di "scorciatoie" procedimentali e, con le dovute cautele relative alla riservatezza dei dati personali, dovrà essere data la più ampia pubblicità possibile ai provvedimenti di liquidazione.</t>
  </si>
  <si>
    <t>Anche in questo processo vengono richiamate e si auspica l'applicazione delle misure di cui alle schede 6 e 7. In più, visto che i processi di pianificazione generale hanno una durata temporale molto lunga, andrà tenuta memoria dei vari passaggi e in caso di "oggetti di previsione" particolarmente impattanti sia a livello finanziario che urbanistico, si dovrà vigilare in particolare sui beneficiari affinché non abbiamo alcun "contatto" che non sia esclusivamente tecnico, con i tecnici che pianificano e con gli amministratori che decidono.</t>
  </si>
  <si>
    <t xml:space="preserve">Quando il segretario esercita questa funzione, lo fa sempre alla presenza di un suo collaboratore che sia in grado in ogni momento di testimoniare dell'integrità dei suoi comportamenti. </t>
  </si>
  <si>
    <t>Due sono le direttive per la riduzione del rischio. La prima fa riferimento agli agenti ed ausiliari che accertano le violazioni che dovranno sempre operare almeno in coppia al fin di testimoniare reciprocamente l'integrità dei comportamenti dei pubblici ufficiali. La seconda misura è inerente al processo di riscossione che deve essere progressivamente sempre più informatizzato e rendere automatico ogni passaggio, specie per quelle sanzioni che vengono annullate, revocate o per le quali si decide di non procedere con la "messa a ruolo/risocssione coattiva"</t>
  </si>
  <si>
    <t>Le fattispecie in cui si concretizzano questi processi sono le più varie, ma diventano rilevanti ai fini dell'anticorruzione solo quando "si decidono" dilazioni, sconti, azzeramenti, rimodulazioni del debito ecc. In questi casi si dovrebbe produrre anche uno scostamento tra la previsione di entrata registrata a bilancio e l'accertamento della stessa. Sarebbe bene dunque che, specie quando si determinano detti scostamenti, venissero dai servizi finanziari segnalati al RPCT.</t>
  </si>
  <si>
    <t>Il meccanismo della spesa ha acquistato in questi ultimi anni degli automatismi tali che, se si è seguito tutto il procedimento: bilancio preventivo, PEG, scelta del contraente, impegno di spesa, registrazione dell'impegno, liquidazione, emissione del mandato, qualora la spesa stessa sia legittima (però in caso contrario siamo in una fattispecie diversa da questa scheda), è molto complicato ipotizzare fattispecie corruttive. In questo contesto possono assumere rilevanza e potrebbero essere segnalate al RPCT solo le variazioni della spesa particolarmente significative rispetto alle previsioni.</t>
  </si>
  <si>
    <t>Qui la scelta è duplice e oltre a quanto disposto per la scheda precedente relativamente al processo di riscossione, che deve essere progressivamente sempre più informatizzato e rendere automatico ogni passaggio, specie per quei tributi che vengono annullati, revocati o per i quali si decide di non procedere con la "messa a ruolo/risocssione coattiva", si dovrà anche prevedere un meccanismo di trasparenza nei provvedimenti che autorizzano dette riduzioni, con particolare riferimento alla parte motivazionale.</t>
  </si>
  <si>
    <t>L'abuso edilizio può essere paragonato alle violazioni del Cds di cui alla scheda 12 e dunque due sono le direttive per la riduzione del rischio. La prima fa riferimento agli agenti e tecnici che accertano, sul territorio, gli abusi e le violazioni alla normativa urbanistica. Detti funzionari dovranno sempre operare almeno in coppia al fine di testimoniare reciprocamente l'integrità dei propri comportamenti. La seconda misura è inerente al processo sanzionatorio che deve essere progressivamente sempre più informatizzato e rendere automatico ogni passaggio, specie per quelle sanzioni che vengono annullate, revocate o per le quali si decide di non procedere con il ripristino o la demolizione.</t>
  </si>
  <si>
    <t>Questo è un caso paradigmatico relativo ai parametri utilizzati per la valutazione del rischio che danno un risultato altissimo quando invece l'esperienza dimostra che teoricamente è difficile ipotizzare  fenomeni corruttivi, in quanto c'è il controllo reciproco dei dipendneti stessi e risulterebbe evidente ogni ipotesi premiale non in linea con i meccanismi di calcolo. A tal fine pare ovvio che la trasparenza del piano della performance debba essere altamente rigido e non derogabile e, ad ogni passaggio, sia applicata il massimo della trasparenza possibile, anche con qualche inevitabile contraccolpo in tema di riservatezza dei dati personali.</t>
  </si>
  <si>
    <t>Se vengono applicate in modo chiaro e trasparente le disposizioni normative e regolamentari, non dovrebbero verificarsi fenomeni corruttivi. Questa fattispecie è comunque una di quelle in cui è rilevante anche il controllo delle entrate relative ai canoni previsti.</t>
  </si>
  <si>
    <t>Come per la scheda 6 (Permesso di costruire) l'accesso agli uffici dei progettisti professionisti, degli impresari edili e dei proprietari di terreni edificabili o edifici che possono essere oggetto di interventi di questo tipo dovrà essere disciplinato in modo chiaro e basato su principi previamente definiti. In caso di convenzioni si dovrà dare conto nei provvedimenti finali delle motivazioni che hanno portato al rilascio, specie nella definizione deli aspetti soggettivi dei beneficiari.</t>
  </si>
  <si>
    <t>Se il comune è tra quelli che rilasciano la CIE: "La procedura centralizzata della carta d'identità elettronica, con l'associazione delle impronte digitali, elimina pressoché totalmente ogni ipotesi corruttiva"  Se il comune non rilascia la CIE: La carta d'identità viene in questo ente rilascaiata solo mediante la rpocedura informatica e dogni rilascio è associato in modo permanente alla procedura anagrafica. Risulta complesso pertanto assegnare un'identità diversa dalla propria ai richiedenti. Inoltre il rilascio immediato allo sportello, obbligatorio per tutti, evita ogni "tentazione corruttiva" per un rilascio veloce o preferenziale.</t>
  </si>
  <si>
    <t>I processi che ineriscono alla raccolta pratica e allo smaltimento quotidiano saranno rispondenti al contratto di servizio con l'ente gestore e pertanto sono difficili da individuare fattispecie corruttive. Ben diverso è il rischio teorico di scelta del contraente per la gestione del servizio. Questo ente ha fatto una scelta ... [ qui ogni ente è bene che personalizzi la scheda con riferimento al soggetto gestore e alla modalità di assegnazione del servizio]</t>
  </si>
  <si>
    <t>Non si registrano pericoli corruttivi anche perché questo ente si è dotato del protocollo elettronico con profilatura dei flussi.</t>
  </si>
  <si>
    <t>Non si registrano pericoli corruttivi anche perché questo ente si è dotato di un manuale di gestione documentale che, unitamente al protocollo elettronico, determina una profilatura dei flussi documentali.</t>
  </si>
  <si>
    <t>Il forte controllo sociale derivato dalla forte esposizione del servizio all'atenzione di parenti e consocenti del defunto esclude pratiche corruttive nel servizio pratico di gestione cimiteriale. Per quanto riguarda la gestione delle concessioni cimiteriali è stato [o va adottato, per gli enti che ne sono privi] adoattato un apposito regolamento e le tariffe sono aggiornate annualmente. La scelta del concessionario nella gestione dei cimiteri [solo per gli enti che gestiscono i cimiteri in modo diverso dalla gestione diretta ] ...dettagliare</t>
  </si>
  <si>
    <t>Oltre a quanto indicato nella scheda precedente per quanto riguarda questa fattispecie si ritiene necessario adoattre un apposito regolamento e l'eventuale assegnazione di nuove tombe andrà fatta con apposito procedimento ad evidenza pubblica.</t>
  </si>
  <si>
    <t>Si consiglia ai responsabili dei servizi di procedere alla realzizzazione di eventi mediante la pubblicazione preventiva di un bando di coo-progettazione con enti del terzo settore o con impresari artistici. Anche se il codice dei contratti non si applica a questa fattispecie sembra utile, se non necessario, adottare ogni possibile strumento di evidenza pubblica.</t>
  </si>
  <si>
    <t>Per i patrocini gratuiti si ritiene inutile ogni misura anticorruttiva. Per i patrocini onerosi, che prevedono un contributo a supporto dell'iniziativa si faccia rifeirmento alle misure di cui alla scheda n. 8. Nella fissazione delle regole che stanno alla base della concessione dei patrocini vanno individuate le regole particolari per quelli onerosi.</t>
  </si>
  <si>
    <t>Vanno distinte designazioni che prevedono un compenso dalle designazioni che invece prevedano un compenso. Maggiore è il compneso, maggiori devono essere le misure di prevenzione della corruzione. Si tenga però presente che il PTPCT è rivolto quasi esclusivamente a comportamenti e processi di competenza della struttura amministrativa e gestionale e non al comportamento di organismi politici. In quest'ottica va predisposto un bando per ogni designazione (o un regolamento) che nell'istruire l'elenco su cui l'organo politico dovrà effettuare la sua scelta, metta tutti i potenziali aspiranti sul medesimo piano.</t>
  </si>
  <si>
    <t>Le graduatorie per l'assegnazione degli alloggi popolari dovranno essere redatte esclusivamente da soggetti terzi rispetto ai dipendenti dell'ufficio. Ci si rivolga prioritariamente alle prestazioni di esperti di comuni e agenzie autonome.</t>
  </si>
  <si>
    <t>Questo processo può essere assimilato a quello sulle sanzioni del CDS qualora gli ausiliari del traffico siano dei dipendneti pubblici; quando invece sono dei dipendenti di gestori delle aree parcheggio e non abbiamo la qualifica di incaricato di pubblico servizio, nei provvedimenti convenzionali con cui si assegnano dette aree, andrà compiutamentre definito il loro ruolo e soprattutto i controlli a loro carico.</t>
  </si>
  <si>
    <t>Nel caso di affidamneti di gestioni di questo tipo, si provveda sempre sulla base di procedimenti ad evidenza pubblica e si sposti l'individuazione delle caratteristiche potenziali degli affidatari, in termini di economicità e funzionalità, dalla fase decisionale a quella di programmazione. In questo modo i responsabili dei servizi avranno poco margine per affidamenti discrezionali.</t>
  </si>
  <si>
    <t>Il controllo del territori può essere paragonato alle verifiche degli abusi edilizi di cui alla scheda 17 e dunque due sono le direttive per la riduzione del rischio. La prima fa riferimento agli agenti e tecnici che accertano, sul territorio, gli abusi e le violazioni alla normativa ambientale. Detti funzionari dovranno sempre operare almeno in coppia al fine di testimoniare reciprocamente l'integrità dei propri comportamenti. La seconda misura è inerente al processo sanzionatorio che deve essere progressivamente sempre più informatizzato e rendere automatico ogni passaggio, specie per quelle sanzioni che vengono annullate, revocate o per le quali si decide di non procedere con il ripristino ambientale.</t>
  </si>
  <si>
    <t>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 (o consorziali per gli enti che hanno questa dimensione sovracomunale)</t>
  </si>
  <si>
    <t>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 (o consorziali per gli enti che hanno questa dimensione sovracomunale). Andrà sempre tenuto conto della regolarità del soggiorno dei beneficiari in contatto costanete con lo sportello per l'immigrazione e l'ufficio stranieri della questura.</t>
  </si>
  <si>
    <t xml:space="preserve">Processi sottoposti a valutazione del rischio </t>
  </si>
  <si>
    <t>Misure specifiche da adottare nel triennio per ridurre ulteriormente il rischio</t>
  </si>
  <si>
    <t>Vai al prospetto finale</t>
  </si>
  <si>
    <t>Vai alle Misure riduzione rischio</t>
  </si>
  <si>
    <t>Vai prospetto finale</t>
  </si>
  <si>
    <t>Registrazioni e rilascio certificazioni in materia anagrafica ed elettorale</t>
  </si>
  <si>
    <t xml:space="preserve">Attività di certificazione di idoneità abitativa per cittadini stranieri </t>
  </si>
  <si>
    <t>Cancellazione anagrafica per irreperibilità</t>
  </si>
  <si>
    <t>Verifica delle operazioni compiute degli ufficiali d'anagrafe. Verifica del rispetto delle procedure previste dal manuale delle qualità.</t>
  </si>
  <si>
    <t xml:space="preserve">Rilascio nuove residenze </t>
  </si>
  <si>
    <t xml:space="preserve">Trascrizioni sui registri di Stato Civile </t>
  </si>
  <si>
    <t xml:space="preserve">Borse di studio </t>
  </si>
  <si>
    <t>Verifica morosità entrate patrimoniali</t>
  </si>
  <si>
    <t>Monitoraggio semestrale sul tasso di morosità dei canoni dovuti all'Ente per la locazione di immobili. Report semestrale al RPCT sulle situazioni verificate</t>
  </si>
  <si>
    <t>15 - Verifica morosità entrate patrimoniali</t>
  </si>
  <si>
    <t xml:space="preserve">44 - Borse di studio </t>
  </si>
  <si>
    <t>49 - Registrazioni e rilascio certificazioni in materia anagrafica ed elettorale</t>
  </si>
  <si>
    <t xml:space="preserve">50 - Attività di certificazione di idoneità abitativa per cittadini stranieri </t>
  </si>
  <si>
    <t>51 - Cancellazione anagrafica per irreperibilità</t>
  </si>
  <si>
    <t xml:space="preserve">52 - Rilascio nuove residenze </t>
  </si>
  <si>
    <t xml:space="preserve">53 - Trascrizioni sui registri di Stato Civile </t>
  </si>
  <si>
    <t>Report semestrale sul numero di richieste di certificazione di idoneità alloggi pervenute e sul numero di certificazioni rilasciate e diniegate.</t>
  </si>
  <si>
    <t>Rispetto delle procedure previste dal manuale sulla  qualità.</t>
  </si>
  <si>
    <t>Autorizzazioni al funzionamento e accreditamento unità offerta sociale</t>
  </si>
  <si>
    <t>Rapporto semestrale al responsabile al anticorruzione delle richieste pervenute e delle autorizzazioni concesse e dinigate.</t>
  </si>
  <si>
    <t>22 - Autorizzazioni al funzionamento e accreditamento unità offerta sociale</t>
  </si>
  <si>
    <t>Verifica a cura del dirigente/responsabile del procedimento, di concerto con l'ufficio tributi e la polizia locale, della veridicità delle dichiarazioni rese dal soggetto beneficiario.</t>
  </si>
  <si>
    <t xml:space="preserve">36 - Ammissioni alle agevolazioni in materia socio assistenziale contributi per pagamento retta servizi socio-sanitari </t>
  </si>
  <si>
    <t>Erogazioni contributi e sussidi buoni - vaucher regionali</t>
  </si>
  <si>
    <t>Pubblicità dei criteri di assegnazione dei contributi, sussidi e buoni voucher regionali. Motivazione puntuale dell'atto con il quale viene disposta la concessione di un beneficio economico salvaguardando la privacy.Pubblicazione dei provvedimenti di assegnazione dei benefici economici. Verifica puntuale rispetto della normativa regionale.</t>
  </si>
  <si>
    <t>37 - Erogazioni contributi e sussidi buoni - vaucher regionali</t>
  </si>
  <si>
    <t>Autorizzazioni al personale</t>
  </si>
  <si>
    <t>41 - Autorizzazioni al personale</t>
  </si>
  <si>
    <t>Adeguata e analitica motivazione dell'atto e degli interventi da attuare sugli immobili comunali. Pubblicazione sul sito istituzionale del Comune del soggetto/beneficiario e dell'importo economico.</t>
  </si>
  <si>
    <t>42 - Transsazioni, accordi bonari e arbitrati</t>
  </si>
  <si>
    <t xml:space="preserve">Controllo servizi esternalizzati </t>
  </si>
  <si>
    <t xml:space="preserve">Esercizio del controllo analogo sugli Enti/Società che gestiscono i servizi esternalizzati. Indagine di Customer Satifisaction. </t>
  </si>
  <si>
    <t xml:space="preserve">46 - Controllo servizi esternalizzati </t>
  </si>
  <si>
    <t xml:space="preserve">Procedimento disciplinare </t>
  </si>
  <si>
    <t>Verifica della correttta applicazione delle norme in materia di contestazione di illeciti disciplinari e di irrogazione delle sanzione in forma graduata e proporzionata;  Obbligo di comunicaizone semestrale al RPC sui procedimenti disciplinari avviati/conclusi e sulle sanzioni disciplianari irrogate.</t>
  </si>
  <si>
    <t xml:space="preserve">54 - Procedimento disciplinare </t>
  </si>
  <si>
    <t xml:space="preserve">Controllo affissioni abusive </t>
  </si>
  <si>
    <t>Gestione delle segnalazioni da parte del Dirigente. Verifica della corretta applicazione del regolamento e delle sanzioni previste.</t>
  </si>
  <si>
    <t xml:space="preserve">55 - Controllo affissioni abusive </t>
  </si>
  <si>
    <t>Indenizzi, risarcimenti e rimborsi</t>
  </si>
  <si>
    <t xml:space="preserve">Adeguata e analitica movitrazione dell'atto e degli interventi da attuare sugli immobili comunali. Pubblicazione sul sito istituzionale del comune del soggetto/beneficiario e dell'importo economico </t>
  </si>
  <si>
    <t>56 - Indenizzi, risarcimenti e rimborsi</t>
  </si>
  <si>
    <t xml:space="preserve">Variante in corso di esecuzione del contratto </t>
  </si>
  <si>
    <t>Obbligo di adeguata e specifica motivazione nell'atto di approvazione delle varianti specificandone le cause. Obbligo di comunicare al RPC, con cadenza semestrale gli atti adozioni in corso d'opera. Verifica del corretto assolvimento dell'obbligo di comunicazione dell'ANAC delle variazioni approvate e autorizzate ai sensi dell'art.106 del D.lgs.  50/2016.</t>
  </si>
  <si>
    <t xml:space="preserve">40 - Variante in corso di esecuzione del contratto </t>
  </si>
  <si>
    <t>Subbapalto</t>
  </si>
  <si>
    <t>Per i subbapalti di importo superiori al 5% delle prestazioni affidate o superiori a 100.000,00 euro, trasmissine dell'atto di autorizzazione subbapalto al RPC, così da permettere la tempestività conoscenza e verifica dell'osservanza delle disposizine di legge in materia di subbapalti.</t>
  </si>
  <si>
    <t>57 - Subbapalto</t>
  </si>
  <si>
    <t>Utilizzo di rimedi di risoluzione delle controversie alternativi a quelli giurisdizionali durante la fase di esecuzione del contratto</t>
  </si>
  <si>
    <t>Obbligo di adeguata motivazione dell'atto di scelta delle modalità risolutive delle controversie con esplicita.</t>
  </si>
  <si>
    <t>58 - Utilizzo di rimedi di risoluzione delle controversie alternativi a quelli giurisdizionali durante la fase di esecuzione del contratto</t>
  </si>
  <si>
    <t xml:space="preserve">Autorizzazioni lavori </t>
  </si>
  <si>
    <t>Rapporto semestrale alla responsabile anticorruzione delle richieste pervenute e delle autorizzazioni concesse e dinegate</t>
  </si>
  <si>
    <t xml:space="preserve">59 - Autorizzazioni lavori </t>
  </si>
  <si>
    <t>Rilascio di autorizzazioni commerciali (apertura, trasferimento, ampliamento o riduzione della superficie di vendita di una media/grande struttura di vendita).</t>
  </si>
  <si>
    <t>Standardizzazione delle procedure e gestione dei procedimenti tramite applicazione telmatica  SUAP. Verifica del rispetto dei tempi fissati per la conclusione del procedimento. Rapporti periodici al RPCT</t>
  </si>
  <si>
    <t>60 - Rilascio di autorizzazioni commerciali (apertura, trasferimento, ampliamento o riduzione della superficie di vendita di una media/grande struttura di vendita).</t>
  </si>
  <si>
    <t>Concessione/Comodato in uso locali e  beni comuali</t>
  </si>
  <si>
    <t>Analitica motivazione dell'atto di programamzione generale. Pubblicazione sul sito istituzionale dell'Ente dell'elenco dei beni immobili comunali concessi a terzi, contente le seguenti informazioni:- descrizione delbene concesso; soggetto assegnatario; modalità di individuazione dell'assegnatario; Oneri a carico dell'assegnatario; durata del rapporto contrattuale; estremi del provvedimento di assegnazione.</t>
  </si>
  <si>
    <t>61 - Concessione/Comodato in uso locali e  beni comuali</t>
  </si>
  <si>
    <t xml:space="preserve">Gestione contrattuali e accertamenti di infrazione in materia di commercio </t>
  </si>
  <si>
    <t>Monitoraggi dei controlli effettuati mediante registrazione dei dati efferenti ad ogni controllo effettuato. Verifica delle fasi e degli adempimenti conseguenti. Verifica del rispetto dei termini relazione semestrale al RPCT.</t>
  </si>
  <si>
    <t xml:space="preserve">62 - Gestione contrattuali e accertamenti di infrazione in materia di commercio </t>
  </si>
  <si>
    <t>S.C.I.A. Inerenti l'Edilizia</t>
  </si>
  <si>
    <t>Controllo dello stato nei luogi nei termini, informazione semestrale al responsabile anticorruzione delle richieste e dei controlli effettuati e loro risultanze (20% a campione). Rispetto delle procedure previste dal manuale sulla qualità.</t>
  </si>
  <si>
    <t>63 - S.C.I.A. Inerenti l'Edilizia</t>
  </si>
  <si>
    <t>Comunicazioni per attività edilizia libera</t>
  </si>
  <si>
    <t>Informazione semestrale al responsabile anticorruzione delle richieste e dei controlli effettuati e loro risultanze.</t>
  </si>
  <si>
    <t>64 - Comunicazioni per attività edilizia libera</t>
  </si>
  <si>
    <t>S.C.I.A. inerenti le attività produttive</t>
  </si>
  <si>
    <t>Controllo dei requisiti dichiarati (20% a campione). Informazione semestrale al responsabile anticorruzione delle richieste e dei controlli effettuati e loro risutltanze. Rispetto delle procedure previste dal manuale sulla qualità.</t>
  </si>
  <si>
    <t>65 - S.C.I.A. inerenti le attività produttive</t>
  </si>
  <si>
    <t xml:space="preserve">Occupazione d'urgenza </t>
  </si>
  <si>
    <t xml:space="preserve">Adeguata e analitica motivazione dell'atto e degli interveni da attuare sugli iimmobili comunali. Report semestrale al RPCT </t>
  </si>
  <si>
    <t xml:space="preserve">66 - Occupazione d'urgenza </t>
  </si>
  <si>
    <t xml:space="preserve">Espopri </t>
  </si>
  <si>
    <t xml:space="preserve">67 - Espopri </t>
  </si>
  <si>
    <t xml:space="preserve">Affrancazion e trasformazione diritto superficie </t>
  </si>
  <si>
    <t>Predeterminazione delle modalità per l'eliminazine dei vincoli relativ al prezzo massimo di cessione gravanti sugli allogi realizzati in aree PEEP e contesuale definizione dello  Schema di Convenzione integrativa per l'affrancazione di tali vincoli. Verifica che il corrispettivo di affrancazione e trasformazione del diritto di superficie sia calcolato nel rispetto dell'articolo 31 comma 48 della Legge 448/98 e della giurisprudenza contabile.</t>
  </si>
  <si>
    <t xml:space="preserve">68 - Affrancazion e trasformazione diritto superficie </t>
  </si>
  <si>
    <t xml:space="preserve">Approvazione stato avanzameno lavori </t>
  </si>
  <si>
    <t>Con la supervisione del dirigente, verifica documentale in corociata con accertamento sul reale stato di attuazione dei lavori. Verifica nel rispetto delle norme del CSA.</t>
  </si>
  <si>
    <t xml:space="preserve">69 - Approvazione stato avanzameno lavori </t>
  </si>
  <si>
    <t xml:space="preserve">Collaudi lavori pubblici </t>
  </si>
  <si>
    <t>Con la supervisione del Dirigente, verifica documentale incrociata con accertamento sul reale stato di attuazione dei lavori. Verifica del reale stato di realizzazione dei lavori</t>
  </si>
  <si>
    <t xml:space="preserve">70 - Collaudi lavori pubblici </t>
  </si>
  <si>
    <t>Collaudi ed acquisizione opere di urbanizzazione</t>
  </si>
  <si>
    <t>71 - Collaudi ed acquisizione opere di urbanizzazione</t>
  </si>
  <si>
    <t>Lavori di somma urgenza</t>
  </si>
  <si>
    <t>Per importi contrattuali relativi alla somma urgenza superiori a 40.000,00 euro obbligo di comunicazione/informazione immediata nei confronti del RPC in caso di proroghe contrattuali o affidamenti d'urgenza da effettuarsi tempestivamente.  Obbligo di adeguata motivazione obbligo di comunicare al RPC la presenza di ripetuti affidamenti ai  medesimi operatori economici nel medesimo anno solare, in caso di affidamenti complessivamente superiori nel periodo di riferimento a 10.000, euro.</t>
  </si>
  <si>
    <t>72 - Lavori di somma urgenza</t>
  </si>
  <si>
    <t>Cerficati di agibilità</t>
  </si>
  <si>
    <t>Verifica del rispetto delle procedure previste dal manuale della qualita. Report semestrale al RPC sul rilascio e tempi medi.</t>
  </si>
  <si>
    <t>73 - Cerficati di agibilità</t>
  </si>
  <si>
    <t>Certificati destinazione urbanistica</t>
  </si>
  <si>
    <t>Rispetto delle procedure previste dal manuale della qualità; Report semestrale al RPC sul rilascio e tempi medi.</t>
  </si>
  <si>
    <t>74 - Certificati destinazione urbanistica</t>
  </si>
  <si>
    <t>Pubblicità dei criteri adottati dall'Amministrazione e verifica della corretta applicazione. Controlli a campione.</t>
  </si>
  <si>
    <t>Archiviazione verbali di violazione delle norme del codice della strada, regolamenti e ordinanze di competenza della PL</t>
  </si>
  <si>
    <t>Verifica del rispetto delle procedure previste dal manuale della qualità. Sistematico utilizzo di procedure e mezzo di supporti informatici. Rapporti periodici da ogni operatore che ha redatto il provvedimento della avvenuta archiviazione. Rapporti periodici al Responsabile anticorruzione dei provvedimenti di archiaviazine adottati.</t>
  </si>
  <si>
    <t>75 - Archiviazione verbali di violazione delle norme del codice della strada, regolamenti e ordinanze di competenza della PL</t>
  </si>
  <si>
    <t>Rimborsi di sanzioni non dovute</t>
  </si>
  <si>
    <t>Rspetto delle procedure previste dal manuale sulla qualità.  Rispetto dei tempi di ultimazione del procedimento. Rapporti periodici dal Responsabile anticorruzione di prospetti riportanti in ordine cronologico, le istanze pervenute gli esiti dell'istruttoria e gli estremi dell'eventuale provvedimento di rimborso emanato.</t>
  </si>
  <si>
    <t>76 - Rimborsi di sanzioni non dovute</t>
  </si>
  <si>
    <t>Attività di gestione e dei mezzi assegnati in dotazione della Direzione della Polizia eLocale e vigilanza sul loro corretto uso</t>
  </si>
  <si>
    <t>Rispetto delle procedure previste dal manuale sulla qualità. Verifica periodica, a cura del Dirigente dei chilometri percorsi, consumo di carburante stato di manutenzione.</t>
  </si>
  <si>
    <t>77 - Attività di gestione e dei mezzi assegnati in dotazione della Direzione della Polizia eLocale e vigilanza sul loro corretto uso</t>
  </si>
  <si>
    <t xml:space="preserve">Assegnazione di posteggi mercati settimanali e mensili </t>
  </si>
  <si>
    <t>Verifica del rispetto dei criteri regolamentari nell'assegnazione e osservanza dei principi di trasparenza. Pubblicazione sul sito internet istituzionale.</t>
  </si>
  <si>
    <t xml:space="preserve">78 - Assegnazione di posteggi mercati settimanali e mensili </t>
  </si>
  <si>
    <t xml:space="preserve">Rilascio contrassegno invalidi </t>
  </si>
  <si>
    <t>Verifica del prospetto delle procedure prevista dal mauale della qqualità. Report semestarale al RPC sul riòascio e tempi medi di evasione delle richeste pervenute.</t>
  </si>
  <si>
    <t xml:space="preserve">79 - Rilascio contrassegno invalidi </t>
  </si>
  <si>
    <t xml:space="preserve">Rilascio stallo di sosta per invalidi </t>
  </si>
  <si>
    <t>Verifica del prospetto delle procedure prevista dal mauale della qqualità. Report semestarale al RPC sul riòascio e tempi medi di evasione delle richeste pervenute e delle autorizzazioni concesse e non.</t>
  </si>
  <si>
    <t xml:space="preserve">80 - Rilascio stallo di sosta per invalidi </t>
  </si>
  <si>
    <t>Nuova scheda</t>
  </si>
  <si>
    <t xml:space="preserve">I due fattori maggiori di rischio corruttivo sono legati alla rilevanza esterna del processo e al suo impatto economico. Si ritiene pertanto necessario adottare ogni misura possibile affinché le commissioni di concorso si adoperino nella massima trasparenza, disponendo la pubblicazione più ampia e tempestiva possibile dei verbali di concorso dai quali, specie per i soggetti utilmente posti in graduatoria, risultino chiaramente i criteri di valutazione. Al fine di evitare che i bandi siano modellati su caratteristiche specifiche di un determinato potenziale concorrente, i requisiti richiesti dal responsabile del servizio e la tipologia di prove da inserire nel bando, sono definite congiuntamente, dal responsabile dell'ufficio personale, dal segretario generale e dal responsabile del servizio a cui  la risorsa è destinata. Occorre verificare
-l'acquisizione dichiarazione assenza di cause di incompatibilità e inconferibilità
- il rispetto degli obblighi previsti codice di comportamento dell’ente 
-le motivazioni che possano avere determinato la eventuale ridefinizione dei requisiti per la partecipazione 
-le motivazioni che possano avere generato eventuali revoche del bando
-l’incarico componente della commissione esaminatrice
-l’assenza conflitto di interesse
- il rispetto dei vincoli normativi
- il rispetto dei vincoli di spesa
- la conferibilità dell’incarico di componente commissione
- l’adeguatezza dei criteri di accesso
- i requisiti professionali
- il rispetto obblighi di trasparenza
</t>
  </si>
  <si>
    <t xml:space="preserve">Pur con i recenti correttivi delle norme che obbligano a fare un piano preliminare e con delle forti limitazione della spesa, questo processo può nascondere una certa pericolosità corruttiva in relazione alle valutazioni di merito che, in via preliminare, hanno determinato l'esigenza di ricorrere a figure esterne all'amministrazione e all'ammontare del corrispettivo, comunque denominato. Pertanto, occorre verificare:                      -il conferimento incarico mediante procedura a evidenza pubblica 
-l'attribuzione incarico con previsioni di verifica (cronoprogramma attuativo) 
-l'estensione del rispetto degli obblighi previsti codice di comportamento dell’ente
-l'assenza conflitto di interessi
-l'acquisizione all’atto dell’incarico della dichiarazione di assenza di incompatibilità 
-il rispetto degli obblighi di trasparenza e pubblicazione
-la pubblicazione tempestiva nel link “Amministrazione Trasparente” comprensivo di curriculum vitae dell’incaricato, della dichiarazione di assenza incompatibilità/inconferibilità e del compenso previsto
</t>
  </si>
  <si>
    <t>Occorre adottare ogni misura possibile affinché le commissioni di concorso operino nella massima trasparenza, disponendo la pubblicazione più ampia e tempestiva possibile dei verbali di concorso.</t>
  </si>
  <si>
    <t>Occorre verificare il conferimento dell'incarico mediante procedura a evidenza pubblica,l'estensione del rispetto degli obblighi previsti codice di comportamento dell’ente, l'assenza conflitto di interessi e la dichiarazione di assenza di incompatibilità</t>
  </si>
  <si>
    <t xml:space="preserve">Le recenti novità che obbligano al ricorso al mercato elettronico e alla limitazione solo a determinate forniture di meccanismi semplificati di gara, sembrerebbero aver ridotto molto il rischio corruttivo. Risulta però necessaria, anche a campione, una profilazione a consuntivo dei vari passaggi di gara, anche in contraddittorio con i responsbaili delle varie fasi, richiamando preventivamente tutti i soggetti all'applicazione ferrea delle norme esistenti a tutela della concorrenza e dell'economicità delle procedure, prima ancora che della corruzione, che spesso si concretizza proprio in provvedimenti antieconomici per la nostra amministrazione.Occorre pertanto verificare                                                                                                 -l'esplicitazione dei requisiti di ammissione in modo logico, ragionevole e proporzionale in modo da assicurare la massima partecipazione
-la specificazione dei criteri di aggiudicazione in modo da assicurare la qualità della prestazione richiesta
-la definizione certa e puntuale dell'oggetto della prestazione, con riferimento a tempi, dimensioni e modalità di attuazione a cui ricollegare il diritto alla controprestazione
-la prescrizione di clausole di garanzia in funzione della tipicità del contratto
-l'estensione del rispetto degli obblighi previsti codice di comportamento dell’ente 
-l'indicazione puntuale degli strumenti di verifica della regolarità delle prestazioni oggetto del contratto
-l'indicazione del responsabile del procedimento
-l'acquisizione delle dichiarazioni relative alla inesistenza di cause di incompatibilità, conflitto di interesse od obbligo di astensione
</t>
  </si>
  <si>
    <t xml:space="preserve">Le recenti novità che obbligano al ricorso al mercato elettronico e alla limitazione solo a detreminate forniture di meccanismi semplificati di gara, sembrerebbero aver ridotto molto il rischio corruttivo. Risulta però necessaria, anche a campione, una profilazione a consuntivo dei vari passaggi di gara, anche in contraddittorio con i responsbaili delle varie fasi, richiamando preventivamente tutti i soggetti all'applicazione ferrea delle norme esistenti a tutela della concorrenza e dell'economicità delle procedure, prima ancora che della corruzione, che spesso si concretizza proprio in provvedimenti antieconomici per la nostra amministrazione. Occorre verificare:                                                                                                                 - la motivazione sulla scelta della tipologia dei soggetti a cui affidare l'appalto
- l'esplicitazione dei requisiti al fine di giustificarne la loro puntuale individuazione
-la specificazione dei criteri di aggiudicazione in modo da assicurare parità di trattamento
-la definizione certa e puntuale dell'oggetto della prestazione, con riferimento a tempi, dimensioni e modalità di attuazione a cui ricollegare il diritto alla controprestazione o l'attivazione di misure di garanzia o revoca
- la prescrizione di clausole di garanzia in funzione della tipicità del contratto
-l'estensione del rispetto degli obblighi previsti codice di comportamento dell’ente 
-l'indicazione puntuale degli strumenti di verifica della regolarità delle prestazioni oggetto del contratto
-l'indicazione del responsabile del procedimento
-l' acquisizione delle dichiarazioni relative alla inesistenza di cause di incompatibilità, conflitto di interesse od obbligo di astensione
- la certificazione dell'accesso al MEPA o dell'eventuale deroga
-l'attribuzione del CIG (codice identificativo gara)
- l'attribuzione del CUP se previsto (codice unico di progetto) 
- la verifica della regolarità contributiva  DURC
</t>
  </si>
  <si>
    <t>Questo è un caso paradigmatico relativo ai parametri utilizzati per la valutazione del rischio che danno un risultato altissimo quando invece l'esperienza dimostra che teoricamente è difficile ipotizzare  fenomeni corruttivi, in quanto c'è il controllo reciproco dei dipendenti stessi e risulterebbe evidente ogni ipotesi premiale non in linea con i meccanismi di calcolo. A tal fine pare ovvio che la trasparenza del piano della performance debba essere altamente rigido e non derogabile e, ad ogni passaggio, sia applicata il massimo della trasparenza possibile, anche con qualche inevitabile contraccolpo in tema di riservatezza dei dati personali.</t>
  </si>
  <si>
    <t>Rapporto semestrale al responsabile anticorruzione delle richieste pervenute e delle autorizzazioni concesse e dinigate.</t>
  </si>
  <si>
    <t xml:space="preserve"> La carta d'identità viene  rilasciata solo mediante la procedura informatica  ed ogni rilascio è associato in modo permanente alla procedura anagrafica. Risulta complesso pertanto assegnare un'identità diversa dalla propria ai richiedenti. Inoltre il rilascio immediato allo sportello, obbligatorio per tutti, evita ogni "tentazione corruttiva" per un rilascio veloce o preferenziale.</t>
  </si>
  <si>
    <t>Per i servizi che comportano la corresponsione di contributi in denaro si faccia riferimento alle prescrizioni di cui alla scheda n. 8 sulla corresponsione dei benefici economici. Per i servizi in cui si debba disporre il ricovero in strutture o interventi similari, si dovranno utilizzare solo strutture accreditate secondo la normativa regionale e convenzionate con i servizi comunali e distrettuali (o consorziali per gli enti che hanno questa dimensione sovracomunale)</t>
  </si>
  <si>
    <t xml:space="preserve">I processi che ineriscono alla raccolta pratica e allo smaltimento quotidiano saranno rispondenti al contratto di servizio con l'ente gestore e pertanto sono difficili da individuare fattispecie corruttive. </t>
  </si>
  <si>
    <t>Non si registrano pericoli corruttivi nella misura in cui questo ente ha avviato un processo di adozione del manuale di gestione documentale che, unitamente al protocollo elettronico, determina una profilatura dei flussi documentali.</t>
  </si>
  <si>
    <t xml:space="preserve"> Per quanto riguarda la gestione delle concessioni cimiteriali è stato adottato un apposito regolamento con relative tariffe.</t>
  </si>
  <si>
    <t>Oltre a quanto indicato nella scheda precedente per quanto riguarda questa fattispecie si ritiene necessario adottare un apposito regolamento e l'eventuale assegnazione di nuove tombe è prevista con apposito procedimento ad evidenza pubblica.</t>
  </si>
  <si>
    <t>Si consiglia ai responsabili dei servizi di procedere alla realizzazione di eventi mediante la pubblicazione preventiva di un bando di coo-progettazione con enti del terzo settore o con impresari artistici. Anche se il codice dei contratti non si applica a questa fattispecie sembra utile, se non necessario, adottare ogni possibile strumento di evidenza pubblica.</t>
  </si>
  <si>
    <t>Per i patrocini gratuiti si ritiene inutile ogni misura anticorruttiva. Per i patrocini onerosi, che prevedono un contributo a supporto dell'iniziativa si fa riferimento alle misure di cui alla scheda n. 8. Nella fissazione delle regole che stanno alla base della concessione dei patrocini vanno individuate le regole particolari per quelli onerosi.</t>
  </si>
  <si>
    <t>Ammissioni alle agevolazioni in materia socio assistenziale contributi per pagamento retta servizi sociali</t>
  </si>
  <si>
    <t>Rispetto della Legge n. 241/90 e del D.lgs. n. 267/2000 e delle norme speciali.</t>
  </si>
  <si>
    <t xml:space="preserve">Vanno distinte designazioni che prevedono un compenso dalle designazioni che invece prevedano un compenso. Maggiore è il compenso, maggiori devono essere le misure di prevenzione della corruzione. Si tenga però presente che il PTPCT è rivolto quasi esclusivamente a comportamenti e processi di competenza della struttura amministrativa e gestionale e non al comportamento di organismi politici. </t>
  </si>
  <si>
    <t>Rispetto del codice di comportamento.</t>
  </si>
  <si>
    <t>Transazioni, accordi bonari e arbitrati</t>
  </si>
  <si>
    <t>Nel caso di affidamenti di gestioni di questo tipo, si provveda sempre sulla base di procedimenti ad evidenza pubblica e si sposta l'individuazione delle caratteristiche potenziali degli affidatari, in termini di economicità e funzionalità, dalla fase decisionale a quella di programmazione. In questo modo i responsabili dei servizi avranno poco margine per affidamenti discrezionali.</t>
  </si>
  <si>
    <t>Adozione di procedure standardizzate</t>
  </si>
  <si>
    <t>49- Registrazioni anagrafiche ed elettorali</t>
  </si>
  <si>
    <t>Verifica delle operazioni compiute dagli ufficiali d'anagrafe tenuto conto che il procedimento si basa anche sulle riusltanze degli accertamenti compiuti  dagli Agenti di Polizia Locale in merito al requisito della dimora abituale.</t>
  </si>
  <si>
    <t xml:space="preserve">Verifica delle operazioni compiute dagli ufficiali d'anagrafe tenuto conto che il procedimento si basa anche sulle riusltanze degli accertamenti compiuti  dagli Agenti di Polizia Locale in merito al requisito della dimora abituale. </t>
  </si>
  <si>
    <t xml:space="preserve">Piano Triennale per la Prevenzione della Corruzione e per la trasparenza </t>
  </si>
  <si>
    <t>36 - Ammissioni alle agevolazioni in materia socio assistenziale contributi per pagamento retta servizi sociali</t>
  </si>
  <si>
    <t>42 - Transazioni, accordi bonari e arbitrati</t>
  </si>
</sst>
</file>

<file path=xl/styles.xml><?xml version="1.0" encoding="utf-8"?>
<styleSheet xmlns="http://schemas.openxmlformats.org/spreadsheetml/2006/main">
  <fonts count="31">
    <font>
      <sz val="11"/>
      <color theme="1"/>
      <name val="Calibri"/>
      <family val="2"/>
      <scheme val="minor"/>
    </font>
    <font>
      <b/>
      <sz val="12"/>
      <color rgb="FF000000"/>
      <name val="Arial"/>
      <family val="2"/>
    </font>
    <font>
      <sz val="12"/>
      <color theme="1"/>
      <name val="Calibri"/>
      <family val="2"/>
      <scheme val="minor"/>
    </font>
    <font>
      <sz val="12"/>
      <color rgb="FF000000"/>
      <name val="Arial"/>
      <family val="2"/>
    </font>
    <font>
      <sz val="24"/>
      <color theme="1"/>
      <name val="Arial"/>
      <family val="2"/>
    </font>
    <font>
      <b/>
      <sz val="12"/>
      <color theme="1"/>
      <name val="Calibri"/>
      <family val="2"/>
      <scheme val="minor"/>
    </font>
    <font>
      <sz val="10"/>
      <color theme="1"/>
      <name val="Arial"/>
      <family val="2"/>
    </font>
    <font>
      <sz val="12"/>
      <color theme="1"/>
      <name val="Arial"/>
      <family val="2"/>
    </font>
    <font>
      <b/>
      <sz val="12"/>
      <color theme="1"/>
      <name val="Arial"/>
      <family val="2"/>
    </font>
    <font>
      <sz val="8"/>
      <color rgb="FF000000"/>
      <name val="Arial"/>
      <family val="2"/>
    </font>
    <font>
      <b/>
      <sz val="10"/>
      <color rgb="FF000000"/>
      <name val="Arial"/>
      <family val="2"/>
    </font>
    <font>
      <b/>
      <sz val="11"/>
      <color rgb="FF000000"/>
      <name val="Arial"/>
      <family val="2"/>
    </font>
    <font>
      <sz val="9"/>
      <color rgb="FF000000"/>
      <name val="Arial"/>
      <family val="2"/>
    </font>
    <font>
      <sz val="10"/>
      <color rgb="FF000000"/>
      <name val="Arial"/>
      <family val="2"/>
    </font>
    <font>
      <u/>
      <sz val="11"/>
      <color theme="10"/>
      <name val="Calibri"/>
      <family val="2"/>
      <scheme val="minor"/>
    </font>
    <font>
      <b/>
      <u/>
      <sz val="14"/>
      <name val="Calibri"/>
      <family val="2"/>
      <scheme val="minor"/>
    </font>
    <font>
      <b/>
      <u/>
      <sz val="12"/>
      <color theme="1"/>
      <name val="Arial"/>
      <family val="2"/>
    </font>
    <font>
      <sz val="14"/>
      <color rgb="FF000000"/>
      <name val="Arial"/>
      <family val="2"/>
    </font>
    <font>
      <u/>
      <sz val="12"/>
      <color theme="10"/>
      <name val="Arial"/>
      <family val="2"/>
    </font>
    <font>
      <i/>
      <sz val="18"/>
      <color theme="1"/>
      <name val="Arial"/>
      <family val="2"/>
    </font>
    <font>
      <i/>
      <sz val="14"/>
      <color theme="1"/>
      <name val="Arial"/>
      <family val="2"/>
    </font>
    <font>
      <b/>
      <u/>
      <sz val="16"/>
      <color theme="1"/>
      <name val="Arial"/>
      <family val="2"/>
    </font>
    <font>
      <i/>
      <sz val="10"/>
      <color theme="1"/>
      <name val="Arial"/>
      <family val="2"/>
    </font>
    <font>
      <b/>
      <sz val="1"/>
      <color rgb="FF000000"/>
      <name val="Arial"/>
      <family val="2"/>
    </font>
    <font>
      <sz val="1"/>
      <color theme="1"/>
      <name val="Arial"/>
      <family val="2"/>
    </font>
    <font>
      <b/>
      <i/>
      <u/>
      <sz val="10"/>
      <color theme="1"/>
      <name val="Arial"/>
      <family val="2"/>
    </font>
    <font>
      <b/>
      <sz val="11"/>
      <color theme="1"/>
      <name val="Calibri"/>
      <family val="2"/>
      <scheme val="minor"/>
    </font>
    <font>
      <b/>
      <sz val="14"/>
      <color theme="1"/>
      <name val="Calibri"/>
      <family val="2"/>
      <scheme val="minor"/>
    </font>
    <font>
      <sz val="12"/>
      <color theme="10"/>
      <name val="Arial"/>
      <family val="2"/>
    </font>
    <font>
      <b/>
      <sz val="22"/>
      <color rgb="FF000000"/>
      <name val="Arial"/>
      <family val="2"/>
    </font>
    <font>
      <sz val="11"/>
      <color theme="0"/>
      <name val="Calibri"/>
      <family val="2"/>
      <scheme val="minor"/>
    </font>
  </fonts>
  <fills count="12">
    <fill>
      <patternFill patternType="none"/>
    </fill>
    <fill>
      <patternFill patternType="gray125"/>
    </fill>
    <fill>
      <patternFill patternType="solid">
        <fgColor rgb="FFF2F2F2"/>
        <bgColor indexed="64"/>
      </patternFill>
    </fill>
    <fill>
      <patternFill patternType="solid">
        <fgColor rgb="FF8DB3E2"/>
        <bgColor indexed="64"/>
      </patternFill>
    </fill>
    <fill>
      <patternFill patternType="solid">
        <fgColor theme="9" tint="0.79998168889431442"/>
        <bgColor indexed="64"/>
      </patternFill>
    </fill>
    <fill>
      <patternFill patternType="solid">
        <fgColor rgb="FFDAEEF3"/>
        <bgColor indexed="64"/>
      </patternFill>
    </fill>
    <fill>
      <patternFill patternType="solid">
        <fgColor theme="2"/>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theme="0"/>
        <bgColor indexed="64"/>
      </patternFill>
    </fill>
    <fill>
      <patternFill patternType="solid">
        <fgColor theme="6" tint="0.59999389629810485"/>
        <bgColor theme="6" tint="0.59999389629810485"/>
      </patternFill>
    </fill>
    <fill>
      <patternFill patternType="solid">
        <fgColor theme="6" tint="0.79998168889431442"/>
        <bgColor theme="6" tint="0.79998168889431442"/>
      </patternFill>
    </fill>
  </fills>
  <borders count="28">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rgb="FF000000"/>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theme="1" tint="0.499984740745262"/>
      </left>
      <right/>
      <top/>
      <bottom style="medium">
        <color theme="6" tint="0.79998168889431442"/>
      </bottom>
      <diagonal/>
    </border>
    <border>
      <left/>
      <right style="medium">
        <color theme="1" tint="0.499984740745262"/>
      </right>
      <top/>
      <bottom style="medium">
        <color theme="1" tint="0.499984740745262"/>
      </bottom>
      <diagonal/>
    </border>
    <border>
      <left style="medium">
        <color theme="1" tint="0.499984740745262"/>
      </left>
      <right/>
      <top/>
      <bottom style="medium">
        <color theme="1" tint="0.499984740745262"/>
      </bottom>
      <diagonal/>
    </border>
  </borders>
  <cellStyleXfs count="2">
    <xf numFmtId="0" fontId="0" fillId="0" borderId="0"/>
    <xf numFmtId="0" fontId="14" fillId="0" borderId="0" applyNumberFormat="0" applyFill="0" applyBorder="0" applyAlignment="0" applyProtection="0"/>
  </cellStyleXfs>
  <cellXfs count="120">
    <xf numFmtId="0" fontId="0" fillId="0" borderId="0" xfId="0"/>
    <xf numFmtId="0" fontId="1" fillId="2" borderId="2"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2" fillId="0" borderId="0" xfId="0" applyFont="1"/>
    <xf numFmtId="0" fontId="3" fillId="3" borderId="4" xfId="0" applyFont="1" applyFill="1" applyBorder="1" applyAlignment="1">
      <alignment horizontal="center" vertical="center" wrapText="1"/>
    </xf>
    <xf numFmtId="0" fontId="0" fillId="0" borderId="0" xfId="0" applyAlignment="1">
      <alignment wrapText="1"/>
    </xf>
    <xf numFmtId="0" fontId="5" fillId="0" borderId="0" xfId="0" applyFont="1"/>
    <xf numFmtId="0" fontId="9" fillId="0" borderId="3" xfId="0" applyFont="1" applyBorder="1" applyAlignment="1">
      <alignment horizontal="left" vertical="center" wrapText="1"/>
    </xf>
    <xf numFmtId="0" fontId="9" fillId="0" borderId="3" xfId="0" applyFont="1" applyBorder="1" applyAlignment="1">
      <alignment horizontal="justify" vertical="center" wrapText="1"/>
    </xf>
    <xf numFmtId="0" fontId="0" fillId="0" borderId="6" xfId="0" applyBorder="1"/>
    <xf numFmtId="0" fontId="9" fillId="0" borderId="1" xfId="0" applyFont="1" applyBorder="1" applyAlignment="1">
      <alignment horizontal="left" vertical="center" wrapText="1"/>
    </xf>
    <xf numFmtId="0" fontId="13" fillId="0" borderId="3" xfId="0" applyFont="1" applyBorder="1" applyAlignment="1">
      <alignment horizontal="left" vertical="center" wrapText="1"/>
    </xf>
    <xf numFmtId="0" fontId="9" fillId="0" borderId="0" xfId="0" applyFont="1" applyFill="1" applyBorder="1" applyAlignment="1">
      <alignment horizontal="left" vertical="center" wrapText="1"/>
    </xf>
    <xf numFmtId="0" fontId="13" fillId="0" borderId="3" xfId="0" applyFont="1" applyBorder="1" applyAlignment="1">
      <alignment horizontal="justify" vertical="center" wrapText="1"/>
    </xf>
    <xf numFmtId="0" fontId="1" fillId="0" borderId="7" xfId="0" applyFont="1" applyBorder="1" applyAlignment="1">
      <alignment horizontal="right" vertical="center" wrapText="1"/>
    </xf>
    <xf numFmtId="0" fontId="10" fillId="0" borderId="13" xfId="0" applyFont="1" applyBorder="1" applyAlignment="1">
      <alignment horizontal="right" vertical="center" wrapText="1"/>
    </xf>
    <xf numFmtId="0" fontId="10" fillId="0" borderId="7" xfId="0" applyFont="1" applyBorder="1" applyAlignment="1">
      <alignment horizontal="center" vertical="center" wrapText="1"/>
    </xf>
    <xf numFmtId="0" fontId="10" fillId="5" borderId="2" xfId="0" applyFont="1" applyFill="1" applyBorder="1" applyAlignment="1">
      <alignment horizontal="center" vertical="center" wrapText="1"/>
    </xf>
    <xf numFmtId="0" fontId="1" fillId="0" borderId="2" xfId="0" applyFont="1" applyBorder="1" applyAlignment="1">
      <alignment horizontal="left" vertical="center" wrapText="1"/>
    </xf>
    <xf numFmtId="0" fontId="11" fillId="0" borderId="7" xfId="0" applyFont="1" applyBorder="1" applyAlignment="1">
      <alignment horizontal="right" vertical="center" wrapText="1"/>
    </xf>
    <xf numFmtId="0" fontId="6" fillId="0" borderId="0" xfId="0" applyFont="1" applyAlignment="1">
      <alignment vertical="center" wrapText="1"/>
    </xf>
    <xf numFmtId="0" fontId="18" fillId="6" borderId="4" xfId="1" applyFont="1" applyFill="1" applyBorder="1" applyAlignment="1">
      <alignment horizontal="left" vertical="center" wrapText="1"/>
    </xf>
    <xf numFmtId="0" fontId="10" fillId="5" borderId="17" xfId="0" applyFont="1" applyFill="1" applyBorder="1" applyAlignment="1">
      <alignment horizontal="center" vertical="center" wrapText="1"/>
    </xf>
    <xf numFmtId="0" fontId="10" fillId="0" borderId="18" xfId="0" applyFont="1" applyBorder="1" applyAlignment="1">
      <alignment horizontal="right" vertical="center" wrapText="1"/>
    </xf>
    <xf numFmtId="0" fontId="13" fillId="0" borderId="19" xfId="0" applyFont="1" applyBorder="1" applyAlignment="1">
      <alignment horizontal="left" vertical="center" wrapText="1"/>
    </xf>
    <xf numFmtId="0" fontId="13" fillId="0" borderId="20" xfId="0" applyFont="1" applyBorder="1" applyAlignment="1">
      <alignment horizontal="left" vertical="center" wrapText="1"/>
    </xf>
    <xf numFmtId="0" fontId="10" fillId="0" borderId="20" xfId="0" applyFont="1" applyBorder="1" applyAlignment="1">
      <alignment horizontal="right" vertical="center" wrapText="1"/>
    </xf>
    <xf numFmtId="0" fontId="13" fillId="0" borderId="20" xfId="0" applyFont="1" applyBorder="1" applyAlignment="1">
      <alignment horizontal="justify" vertical="center" wrapText="1"/>
    </xf>
    <xf numFmtId="0" fontId="13" fillId="0" borderId="21" xfId="0" applyFont="1" applyBorder="1" applyAlignment="1">
      <alignment horizontal="left" vertical="center" wrapText="1"/>
    </xf>
    <xf numFmtId="0" fontId="13" fillId="0" borderId="21" xfId="0" applyFont="1" applyBorder="1" applyAlignment="1">
      <alignment horizontal="justify" vertical="center" wrapText="1"/>
    </xf>
    <xf numFmtId="0" fontId="10" fillId="5" borderId="23" xfId="0" applyFont="1" applyFill="1" applyBorder="1" applyAlignment="1">
      <alignment horizontal="center" vertical="center" wrapText="1"/>
    </xf>
    <xf numFmtId="2" fontId="1" fillId="5" borderId="24" xfId="0" applyNumberFormat="1" applyFont="1" applyFill="1" applyBorder="1" applyAlignment="1">
      <alignment horizontal="center" vertical="center" wrapText="1"/>
    </xf>
    <xf numFmtId="0" fontId="1" fillId="0" borderId="13" xfId="0" applyFont="1" applyBorder="1" applyAlignment="1">
      <alignment horizontal="right" vertical="center" wrapText="1"/>
    </xf>
    <xf numFmtId="0" fontId="3" fillId="0" borderId="13" xfId="0" applyFont="1" applyBorder="1" applyAlignment="1">
      <alignment horizontal="right" vertical="center" wrapText="1"/>
    </xf>
    <xf numFmtId="0" fontId="3" fillId="0" borderId="0" xfId="0" applyFont="1" applyBorder="1" applyAlignment="1">
      <alignment horizontal="right" vertical="center" wrapText="1"/>
    </xf>
    <xf numFmtId="2" fontId="1" fillId="0" borderId="0" xfId="0" applyNumberFormat="1" applyFont="1" applyFill="1" applyBorder="1" applyAlignment="1">
      <alignment horizontal="center" vertical="center" wrapText="1"/>
    </xf>
    <xf numFmtId="49" fontId="1" fillId="0" borderId="1" xfId="0" applyNumberFormat="1" applyFont="1" applyBorder="1" applyAlignment="1">
      <alignment horizontal="center" vertical="center" wrapText="1"/>
    </xf>
    <xf numFmtId="0" fontId="18" fillId="6" borderId="6" xfId="1" applyFont="1" applyFill="1" applyBorder="1" applyAlignment="1">
      <alignment horizontal="left" vertical="center" wrapText="1"/>
    </xf>
    <xf numFmtId="0" fontId="18" fillId="6" borderId="2" xfId="1" applyFont="1" applyFill="1" applyBorder="1" applyAlignment="1">
      <alignment horizontal="left" vertical="center" wrapText="1"/>
    </xf>
    <xf numFmtId="0" fontId="21" fillId="0" borderId="0" xfId="0" applyFont="1" applyBorder="1" applyAlignment="1">
      <alignment horizontal="justify" vertical="center"/>
    </xf>
    <xf numFmtId="0" fontId="0" fillId="0" borderId="0" xfId="0" applyBorder="1"/>
    <xf numFmtId="0" fontId="23" fillId="0" borderId="0" xfId="0" applyFont="1" applyBorder="1" applyAlignment="1">
      <alignment horizontal="justify" vertical="center"/>
    </xf>
    <xf numFmtId="0" fontId="24" fillId="0" borderId="0" xfId="0" applyFont="1" applyBorder="1" applyAlignment="1">
      <alignment horizontal="justify" vertical="center"/>
    </xf>
    <xf numFmtId="0" fontId="0" fillId="0" borderId="0" xfId="0" applyNumberFormat="1"/>
    <xf numFmtId="0" fontId="2" fillId="0" borderId="0" xfId="0" applyNumberFormat="1" applyFont="1"/>
    <xf numFmtId="0" fontId="0" fillId="0" borderId="0" xfId="0" applyAlignment="1">
      <alignment horizontal="center"/>
    </xf>
    <xf numFmtId="2" fontId="2" fillId="0" borderId="0" xfId="0" applyNumberFormat="1" applyFont="1"/>
    <xf numFmtId="2" fontId="0" fillId="0" borderId="0" xfId="0" applyNumberFormat="1"/>
    <xf numFmtId="2" fontId="0" fillId="0" borderId="0" xfId="0" applyNumberFormat="1" applyAlignment="1">
      <alignment horizontal="center"/>
    </xf>
    <xf numFmtId="0" fontId="0" fillId="0" borderId="0" xfId="0" applyAlignment="1">
      <alignment horizontal="center" wrapText="1"/>
    </xf>
    <xf numFmtId="2" fontId="2" fillId="0" borderId="0" xfId="0" applyNumberFormat="1" applyFont="1" applyAlignment="1">
      <alignment horizontal="center"/>
    </xf>
    <xf numFmtId="0" fontId="28" fillId="6" borderId="4" xfId="1" applyFont="1" applyFill="1" applyBorder="1" applyAlignment="1">
      <alignment horizontal="left" vertical="center" wrapText="1"/>
    </xf>
    <xf numFmtId="2" fontId="0" fillId="0" borderId="0" xfId="0" applyNumberFormat="1" applyAlignment="1">
      <alignment horizontal="center" wrapText="1"/>
    </xf>
    <xf numFmtId="0" fontId="27" fillId="8" borderId="0" xfId="0" applyFont="1" applyFill="1"/>
    <xf numFmtId="2" fontId="26" fillId="8" borderId="0" xfId="0" applyNumberFormat="1" applyFont="1" applyFill="1" applyAlignment="1">
      <alignment horizontal="center"/>
    </xf>
    <xf numFmtId="0" fontId="1"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0" fillId="0" borderId="0" xfId="0" applyAlignment="1">
      <alignment horizontal="left" vertical="center"/>
    </xf>
    <xf numFmtId="1" fontId="1" fillId="0" borderId="3" xfId="0" applyNumberFormat="1" applyFont="1" applyBorder="1" applyAlignment="1">
      <alignment horizontal="center" vertical="center" wrapText="1"/>
    </xf>
    <xf numFmtId="0" fontId="0" fillId="0" borderId="0" xfId="0" applyAlignment="1">
      <alignment horizontal="left" vertical="center" wrapText="1"/>
    </xf>
    <xf numFmtId="2" fontId="0" fillId="0" borderId="0" xfId="0" applyNumberFormat="1" applyAlignment="1">
      <alignment horizontal="left" vertical="center" wrapText="1"/>
    </xf>
    <xf numFmtId="0" fontId="7" fillId="0" borderId="12" xfId="0" applyFont="1" applyBorder="1" applyAlignment="1">
      <alignment horizontal="left" vertical="center" wrapText="1"/>
    </xf>
    <xf numFmtId="0" fontId="7" fillId="0" borderId="0" xfId="0" applyFont="1" applyBorder="1" applyAlignment="1">
      <alignment horizontal="left" vertical="center" wrapText="1"/>
    </xf>
    <xf numFmtId="0" fontId="7" fillId="0" borderId="5" xfId="0" applyFont="1" applyBorder="1" applyAlignment="1">
      <alignment horizontal="left" vertical="center" wrapText="1"/>
    </xf>
    <xf numFmtId="0" fontId="12" fillId="4" borderId="16" xfId="0" applyFont="1" applyFill="1" applyBorder="1" applyAlignment="1" applyProtection="1">
      <alignment horizontal="center" vertical="center" wrapText="1"/>
      <protection locked="0"/>
    </xf>
    <xf numFmtId="0" fontId="12" fillId="4" borderId="22" xfId="0" applyFont="1" applyFill="1" applyBorder="1" applyAlignment="1" applyProtection="1">
      <alignment horizontal="center" vertical="center" wrapText="1"/>
      <protection locked="0"/>
    </xf>
    <xf numFmtId="0" fontId="9" fillId="4" borderId="1" xfId="0" applyFont="1" applyFill="1" applyBorder="1" applyAlignment="1" applyProtection="1">
      <alignment horizontal="center" vertical="center" wrapText="1"/>
      <protection locked="0"/>
    </xf>
    <xf numFmtId="0" fontId="0" fillId="0" borderId="0" xfId="0" applyProtection="1">
      <protection locked="0"/>
    </xf>
    <xf numFmtId="0" fontId="15" fillId="7" borderId="1" xfId="1" applyFont="1" applyFill="1" applyBorder="1" applyAlignment="1">
      <alignment horizontal="center" vertical="center" wrapText="1"/>
    </xf>
    <xf numFmtId="0" fontId="15" fillId="7" borderId="0" xfId="1" applyFont="1" applyFill="1" applyBorder="1" applyAlignment="1">
      <alignment horizontal="center" vertical="center" wrapText="1"/>
    </xf>
    <xf numFmtId="0" fontId="27" fillId="8" borderId="0" xfId="0" applyFont="1" applyFill="1" applyAlignment="1" applyProtection="1">
      <alignment horizontal="left" vertical="center"/>
      <protection locked="0"/>
    </xf>
    <xf numFmtId="0" fontId="0" fillId="0" borderId="0" xfId="0" applyAlignment="1" applyProtection="1">
      <alignment horizontal="left" vertical="center" wrapText="1"/>
      <protection locked="0"/>
    </xf>
    <xf numFmtId="0" fontId="0" fillId="9" borderId="0" xfId="0" applyFill="1"/>
    <xf numFmtId="2" fontId="0" fillId="9" borderId="0" xfId="0" applyNumberFormat="1" applyFill="1"/>
    <xf numFmtId="0" fontId="0" fillId="9" borderId="0" xfId="0" applyFill="1" applyAlignment="1">
      <alignment horizontal="center"/>
    </xf>
    <xf numFmtId="0" fontId="20" fillId="9" borderId="0" xfId="0" applyFont="1" applyFill="1" applyAlignment="1">
      <alignment horizontal="center" vertical="center"/>
    </xf>
    <xf numFmtId="2" fontId="20" fillId="9" borderId="0" xfId="0" applyNumberFormat="1" applyFont="1" applyFill="1" applyAlignment="1">
      <alignment horizontal="center" vertical="center"/>
    </xf>
    <xf numFmtId="0" fontId="0" fillId="9" borderId="0" xfId="0" applyFill="1" applyBorder="1"/>
    <xf numFmtId="2" fontId="0" fillId="9" borderId="0" xfId="0" applyNumberFormat="1" applyFill="1" applyAlignment="1">
      <alignment horizontal="center"/>
    </xf>
    <xf numFmtId="2" fontId="30" fillId="0" borderId="0" xfId="0" applyNumberFormat="1" applyFont="1"/>
    <xf numFmtId="0" fontId="0" fillId="11" borderId="26" xfId="0" applyFont="1" applyFill="1" applyBorder="1" applyAlignment="1">
      <alignment horizontal="left" vertical="center" wrapText="1"/>
    </xf>
    <xf numFmtId="0" fontId="26" fillId="10" borderId="25" xfId="0" applyFont="1" applyFill="1" applyBorder="1" applyAlignment="1">
      <alignment horizontal="left" vertical="center" wrapText="1"/>
    </xf>
    <xf numFmtId="0" fontId="26" fillId="10" borderId="27" xfId="0" applyFont="1" applyFill="1" applyBorder="1" applyAlignment="1">
      <alignment horizontal="left" vertical="center" wrapText="1"/>
    </xf>
    <xf numFmtId="0" fontId="4" fillId="6" borderId="7" xfId="0" applyFont="1" applyFill="1" applyBorder="1" applyAlignment="1">
      <alignment horizontal="center" vertical="center"/>
    </xf>
    <xf numFmtId="0" fontId="4" fillId="6" borderId="8" xfId="0" applyFont="1" applyFill="1" applyBorder="1" applyAlignment="1">
      <alignment horizontal="center" vertical="center"/>
    </xf>
    <xf numFmtId="0" fontId="4" fillId="6" borderId="2" xfId="0" applyFont="1" applyFill="1" applyBorder="1" applyAlignment="1">
      <alignment horizontal="center" vertical="center"/>
    </xf>
    <xf numFmtId="0" fontId="7" fillId="0" borderId="12" xfId="0" applyFont="1" applyBorder="1" applyAlignment="1">
      <alignment horizontal="left" vertical="center" wrapText="1"/>
    </xf>
    <xf numFmtId="0" fontId="7" fillId="0" borderId="0" xfId="0" applyFont="1" applyBorder="1" applyAlignment="1">
      <alignment horizontal="left" vertical="center" wrapText="1"/>
    </xf>
    <xf numFmtId="0" fontId="7" fillId="0" borderId="5" xfId="0" applyFont="1" applyBorder="1" applyAlignment="1">
      <alignment horizontal="left" vertical="center" wrapText="1"/>
    </xf>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8" fillId="0" borderId="4" xfId="0" applyFont="1" applyBorder="1" applyAlignment="1">
      <alignment horizontal="left" vertical="center" wrapTex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7" fillId="0" borderId="11" xfId="0" applyFont="1" applyBorder="1" applyAlignment="1">
      <alignment horizontal="left" vertical="center" wrapText="1"/>
    </xf>
    <xf numFmtId="0" fontId="11" fillId="9" borderId="0" xfId="0" applyFont="1" applyFill="1" applyAlignment="1">
      <alignment horizontal="center" vertical="center"/>
    </xf>
    <xf numFmtId="0" fontId="22" fillId="0" borderId="0" xfId="0" applyFont="1" applyAlignment="1">
      <alignment horizontal="left" vertical="center" wrapText="1"/>
    </xf>
    <xf numFmtId="0" fontId="19" fillId="9" borderId="0" xfId="0" applyFont="1" applyFill="1" applyAlignment="1">
      <alignment horizontal="center" vertical="center" wrapText="1"/>
    </xf>
    <xf numFmtId="0" fontId="20" fillId="9" borderId="0" xfId="0" applyFont="1" applyFill="1" applyAlignment="1">
      <alignment horizontal="center" vertical="center"/>
    </xf>
    <xf numFmtId="0" fontId="29" fillId="0" borderId="0" xfId="0" applyFont="1" applyAlignment="1">
      <alignment horizontal="center" vertical="center" wrapText="1"/>
    </xf>
    <xf numFmtId="0" fontId="11" fillId="0" borderId="9" xfId="0" applyFont="1" applyBorder="1" applyAlignment="1">
      <alignment horizontal="left" vertical="center" wrapText="1"/>
    </xf>
    <xf numFmtId="0" fontId="11" fillId="0" borderId="11" xfId="0" applyFont="1" applyBorder="1" applyAlignment="1">
      <alignment horizontal="left" vertical="center" wrapText="1"/>
    </xf>
    <xf numFmtId="0" fontId="0" fillId="0" borderId="7" xfId="0" applyBorder="1" applyAlignment="1">
      <alignment horizontal="center" vertical="center"/>
    </xf>
    <xf numFmtId="0" fontId="0" fillId="0" borderId="2" xfId="0" applyBorder="1" applyAlignment="1">
      <alignment horizontal="center" vertical="center"/>
    </xf>
    <xf numFmtId="0" fontId="15" fillId="7" borderId="7" xfId="1" applyFont="1" applyFill="1" applyBorder="1" applyAlignment="1">
      <alignment horizontal="center" vertical="center" wrapText="1"/>
    </xf>
    <xf numFmtId="0" fontId="15" fillId="7" borderId="8" xfId="1" applyFont="1" applyFill="1" applyBorder="1" applyAlignment="1">
      <alignment horizontal="center" vertical="center" wrapText="1"/>
    </xf>
    <xf numFmtId="0" fontId="15" fillId="7" borderId="2" xfId="1" applyFont="1" applyFill="1" applyBorder="1" applyAlignment="1">
      <alignment horizontal="center" vertical="center" wrapText="1"/>
    </xf>
    <xf numFmtId="0" fontId="1" fillId="5" borderId="7" xfId="0" applyFont="1" applyFill="1" applyBorder="1" applyAlignment="1">
      <alignment horizontal="center" vertical="center" wrapText="1"/>
    </xf>
    <xf numFmtId="0" fontId="1" fillId="5" borderId="2" xfId="0" applyFont="1" applyFill="1" applyBorder="1" applyAlignment="1">
      <alignment horizontal="center" vertical="center" wrapText="1"/>
    </xf>
    <xf numFmtId="0" fontId="17" fillId="4" borderId="7" xfId="0" applyFont="1" applyFill="1" applyBorder="1" applyAlignment="1" applyProtection="1">
      <alignment horizontal="center" vertical="center" wrapText="1"/>
      <protection locked="0"/>
    </xf>
    <xf numFmtId="0" fontId="17" fillId="4" borderId="2" xfId="0" applyFont="1" applyFill="1" applyBorder="1" applyAlignment="1" applyProtection="1">
      <alignment horizontal="center" vertical="center" wrapText="1"/>
      <protection locked="0"/>
    </xf>
    <xf numFmtId="0" fontId="9" fillId="0" borderId="7" xfId="0" applyFont="1" applyBorder="1" applyAlignment="1">
      <alignment horizontal="left" vertical="center" wrapText="1"/>
    </xf>
    <xf numFmtId="0" fontId="9" fillId="0" borderId="2" xfId="0" applyFont="1" applyBorder="1" applyAlignment="1">
      <alignment horizontal="left" vertical="center" wrapText="1"/>
    </xf>
    <xf numFmtId="0" fontId="0" fillId="4" borderId="7" xfId="0" applyFill="1" applyBorder="1" applyAlignment="1" applyProtection="1">
      <alignment horizontal="left" vertical="center" wrapText="1"/>
      <protection locked="0"/>
    </xf>
    <xf numFmtId="0" fontId="0" fillId="4" borderId="2" xfId="0" applyFill="1" applyBorder="1" applyAlignment="1" applyProtection="1">
      <alignment horizontal="left" vertical="center" wrapText="1"/>
      <protection locked="0"/>
    </xf>
    <xf numFmtId="0" fontId="1" fillId="5" borderId="15" xfId="0" applyFont="1" applyFill="1" applyBorder="1" applyAlignment="1">
      <alignment horizontal="center" vertical="center" wrapText="1"/>
    </xf>
    <xf numFmtId="0" fontId="0" fillId="4" borderId="7" xfId="0" applyFill="1" applyBorder="1" applyAlignment="1" applyProtection="1">
      <alignment horizontal="center" vertical="center"/>
      <protection locked="0"/>
    </xf>
    <xf numFmtId="0" fontId="0" fillId="4" borderId="2" xfId="0" applyFill="1" applyBorder="1" applyAlignment="1" applyProtection="1">
      <alignment horizontal="center" vertical="center"/>
      <protection locked="0"/>
    </xf>
    <xf numFmtId="0" fontId="0" fillId="4" borderId="7" xfId="0" applyFill="1" applyBorder="1" applyAlignment="1" applyProtection="1">
      <alignment horizontal="left" vertical="center"/>
      <protection locked="0"/>
    </xf>
    <xf numFmtId="0" fontId="0" fillId="4" borderId="2" xfId="0" applyFill="1" applyBorder="1" applyAlignment="1" applyProtection="1">
      <alignment horizontal="left" vertical="center"/>
      <protection locked="0"/>
    </xf>
  </cellXfs>
  <cellStyles count="2">
    <cellStyle name="Collegamento ipertestuale" xfId="1" builtinId="8"/>
    <cellStyle name="Normale" xfId="0" builtinId="0"/>
  </cellStyles>
  <dxfs count="782">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horizontal="left"/>
    </dxf>
    <dxf>
      <alignment vertical="center"/>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font>
        <color theme="0"/>
      </font>
    </dxf>
    <dxf>
      <fill>
        <patternFill>
          <bgColor theme="9" tint="0.79998168889431442"/>
        </patternFill>
      </fill>
    </dxf>
    <dxf>
      <fill>
        <patternFill>
          <bgColor theme="7"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externalLink" Target="externalLinks/externalLink1.xml"/><Relationship Id="rId97" Type="http://schemas.openxmlformats.org/officeDocument/2006/relationships/powerPivotData" Target="model/item.data"/><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pivotCacheDefinition" Target="pivotCache/pivotCacheDefinition1.xml"/><Relationship Id="rId95"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onnections" Target="connection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pivotCacheDefinition" Target="pivotCache/pivotCacheDefinition2.xml"/><Relationship Id="rId9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drawings/drawing1.xml><?xml version="1.0" encoding="utf-8"?>
<xdr:wsDr xmlns:xdr="http://schemas.openxmlformats.org/drawingml/2006/spreadsheetDrawing" xmlns:a="http://schemas.openxmlformats.org/drawingml/2006/main">
  <xdr:twoCellAnchor>
    <xdr:from>
      <xdr:col>4</xdr:col>
      <xdr:colOff>152397</xdr:colOff>
      <xdr:row>3</xdr:row>
      <xdr:rowOff>0</xdr:rowOff>
    </xdr:from>
    <xdr:to>
      <xdr:col>5</xdr:col>
      <xdr:colOff>1162050</xdr:colOff>
      <xdr:row>3</xdr:row>
      <xdr:rowOff>57150</xdr:rowOff>
    </xdr:to>
    <xdr:sp macro="" textlink="">
      <xdr:nvSpPr>
        <xdr:cNvPr id="2" name="Rettangolo 1">
          <a:extLst>
            <a:ext uri="{FF2B5EF4-FFF2-40B4-BE49-F238E27FC236}">
              <a16:creationId xmlns:a16="http://schemas.microsoft.com/office/drawing/2014/main" xmlns="" id="{00000000-0008-0000-0000-000002000000}"/>
            </a:ext>
          </a:extLst>
        </xdr:cNvPr>
        <xdr:cNvSpPr/>
      </xdr:nvSpPr>
      <xdr:spPr>
        <a:xfrm>
          <a:off x="8058147" y="1190625"/>
          <a:ext cx="2057403" cy="57150"/>
        </a:xfrm>
        <a:prstGeom prst="rect">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200" baseline="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4</xdr:row>
      <xdr:rowOff>28576</xdr:rowOff>
    </xdr:from>
    <xdr:to>
      <xdr:col>6</xdr:col>
      <xdr:colOff>0</xdr:colOff>
      <xdr:row>7</xdr:row>
      <xdr:rowOff>140804</xdr:rowOff>
    </xdr:to>
    <xdr:sp macro="" textlink="">
      <xdr:nvSpPr>
        <xdr:cNvPr id="8193" name="Casella di testo 2">
          <a:extLst>
            <a:ext uri="{FF2B5EF4-FFF2-40B4-BE49-F238E27FC236}">
              <a16:creationId xmlns:a16="http://schemas.microsoft.com/office/drawing/2014/main" xmlns="" id="{00000000-0008-0000-0100-000001200000}"/>
            </a:ext>
          </a:extLst>
        </xdr:cNvPr>
        <xdr:cNvSpPr txBox="1">
          <a:spLocks noChangeArrowheads="1"/>
        </xdr:cNvSpPr>
      </xdr:nvSpPr>
      <xdr:spPr bwMode="auto">
        <a:xfrm>
          <a:off x="0" y="1734793"/>
          <a:ext cx="8696739" cy="733424"/>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ctr" rtl="0">
            <a:defRPr sz="1000"/>
          </a:pPr>
          <a:r>
            <a:rPr lang="it-IT" sz="1200" b="1" i="0" u="sng" strike="noStrike" baseline="0">
              <a:solidFill>
                <a:srgbClr val="000000"/>
              </a:solidFill>
              <a:latin typeface="Arial"/>
              <a:cs typeface="Arial"/>
            </a:rPr>
            <a:t>Allegato n. 1</a:t>
          </a:r>
          <a:endParaRPr lang="it-IT" sz="1200" b="0" i="0" u="none" strike="noStrike" baseline="0">
            <a:solidFill>
              <a:srgbClr val="000000"/>
            </a:solidFill>
            <a:latin typeface="Arial"/>
            <a:cs typeface="Arial"/>
          </a:endParaRPr>
        </a:p>
        <a:p>
          <a:pPr algn="ctr" rtl="0">
            <a:defRPr sz="1000"/>
          </a:pPr>
          <a:r>
            <a:rPr lang="it-IT" sz="1800" b="0" i="0" u="none" strike="noStrike" baseline="0">
              <a:solidFill>
                <a:srgbClr val="000000"/>
              </a:solidFill>
              <a:latin typeface="Arial"/>
              <a:cs typeface="Arial"/>
            </a:rPr>
            <a:t>Schede per la valutazione del rischio</a:t>
          </a:r>
        </a:p>
        <a:p>
          <a:pPr algn="ctr" rtl="0">
            <a:defRPr sz="1000"/>
          </a:pPr>
          <a:endParaRPr lang="it-IT" sz="1100" b="0" i="1" u="none" strike="noStrike" baseline="0">
            <a:solidFill>
              <a:srgbClr val="000000"/>
            </a:solidFill>
            <a:latin typeface="Arial"/>
            <a:cs typeface="Arial"/>
          </a:endParaRPr>
        </a:p>
      </xdr:txBody>
    </xdr:sp>
    <xdr:clientData/>
  </xdr:twoCellAnchor>
  <xdr:twoCellAnchor>
    <xdr:from>
      <xdr:col>7</xdr:col>
      <xdr:colOff>70994</xdr:colOff>
      <xdr:row>12</xdr:row>
      <xdr:rowOff>14200</xdr:rowOff>
    </xdr:from>
    <xdr:to>
      <xdr:col>8</xdr:col>
      <xdr:colOff>986045</xdr:colOff>
      <xdr:row>21</xdr:row>
      <xdr:rowOff>13608</xdr:rowOff>
    </xdr:to>
    <xdr:sp macro="" textlink="">
      <xdr:nvSpPr>
        <xdr:cNvPr id="4" name="Rettangolo 3">
          <a:extLst>
            <a:ext uri="{FF2B5EF4-FFF2-40B4-BE49-F238E27FC236}">
              <a16:creationId xmlns:a16="http://schemas.microsoft.com/office/drawing/2014/main" xmlns="" id="{00000000-0008-0000-0100-000004000000}"/>
            </a:ext>
          </a:extLst>
        </xdr:cNvPr>
        <xdr:cNvSpPr/>
      </xdr:nvSpPr>
      <xdr:spPr>
        <a:xfrm>
          <a:off x="12154137" y="4722271"/>
          <a:ext cx="2166908" cy="1591444"/>
        </a:xfrm>
        <a:prstGeom prst="rect">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it-IT" sz="1200" b="1">
              <a:solidFill>
                <a:sysClr val="windowText" lastClr="000000"/>
              </a:solidFill>
            </a:rPr>
            <a:t>Nota:</a:t>
          </a:r>
        </a:p>
        <a:p>
          <a:pPr algn="l"/>
          <a:r>
            <a:rPr lang="it-IT" sz="1200" b="1">
              <a:solidFill>
                <a:sysClr val="windowText" lastClr="000000"/>
              </a:solidFill>
            </a:rPr>
            <a:t>In caso di </a:t>
          </a:r>
          <a:r>
            <a:rPr lang="it-IT" sz="1200" b="1" baseline="0">
              <a:solidFill>
                <a:sysClr val="windowText" lastClr="000000"/>
              </a:solidFill>
            </a:rPr>
            <a:t>modifiche alle schede, è decessario aggiornare la tabella.</a:t>
          </a:r>
          <a:endParaRPr lang="it-IT" sz="1100" b="0">
            <a:solidFill>
              <a:sysClr val="windowText" lastClr="000000"/>
            </a:solidFill>
          </a:endParaRPr>
        </a:p>
        <a:p>
          <a:pPr algn="l"/>
          <a:r>
            <a:rPr lang="it-IT" sz="1100" b="0">
              <a:solidFill>
                <a:sysClr val="windowText" lastClr="000000"/>
              </a:solidFill>
            </a:rPr>
            <a:t>Per</a:t>
          </a:r>
          <a:r>
            <a:rPr lang="it-IT" sz="1100" b="0" baseline="0">
              <a:solidFill>
                <a:sysClr val="windowText" lastClr="000000"/>
              </a:solidFill>
            </a:rPr>
            <a:t> aggiornare, fare click con il tasto destro del mouse su una riga qualsiasi della tabella e scegliere: "Aggiorna".</a:t>
          </a:r>
          <a:endParaRPr lang="it-IT" sz="1200" b="1">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842340</xdr:colOff>
      <xdr:row>0</xdr:row>
      <xdr:rowOff>152814</xdr:rowOff>
    </xdr:from>
    <xdr:to>
      <xdr:col>2</xdr:col>
      <xdr:colOff>4600574</xdr:colOff>
      <xdr:row>2</xdr:row>
      <xdr:rowOff>219075</xdr:rowOff>
    </xdr:to>
    <xdr:sp macro="" textlink="">
      <xdr:nvSpPr>
        <xdr:cNvPr id="4" name="Casella di testo 2">
          <a:extLst>
            <a:ext uri="{FF2B5EF4-FFF2-40B4-BE49-F238E27FC236}">
              <a16:creationId xmlns:a16="http://schemas.microsoft.com/office/drawing/2014/main" xmlns="" id="{00000000-0008-0000-0200-000004000000}"/>
            </a:ext>
          </a:extLst>
        </xdr:cNvPr>
        <xdr:cNvSpPr txBox="1">
          <a:spLocks noChangeArrowheads="1"/>
        </xdr:cNvSpPr>
      </xdr:nvSpPr>
      <xdr:spPr bwMode="auto">
        <a:xfrm>
          <a:off x="1156665" y="152814"/>
          <a:ext cx="8396909" cy="723486"/>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ctr" rtl="0">
            <a:defRPr sz="1000"/>
          </a:pPr>
          <a:r>
            <a:rPr lang="it-IT" sz="1800" b="0" i="0" u="none" strike="noStrike" baseline="0">
              <a:solidFill>
                <a:srgbClr val="000000"/>
              </a:solidFill>
              <a:latin typeface="Arial"/>
              <a:cs typeface="Arial"/>
            </a:rPr>
            <a:t>Misure specifiche da adottare nel triennio per ridurre ulteriormente il rischio</a:t>
          </a:r>
        </a:p>
      </xdr:txBody>
    </xdr:sp>
    <xdr:clientData/>
  </xdr:twoCellAnchor>
  <xdr:twoCellAnchor>
    <xdr:from>
      <xdr:col>3</xdr:col>
      <xdr:colOff>99733</xdr:colOff>
      <xdr:row>5</xdr:row>
      <xdr:rowOff>171451</xdr:rowOff>
    </xdr:from>
    <xdr:to>
      <xdr:col>5</xdr:col>
      <xdr:colOff>420409</xdr:colOff>
      <xdr:row>7</xdr:row>
      <xdr:rowOff>779370</xdr:rowOff>
    </xdr:to>
    <xdr:sp macro="" textlink="">
      <xdr:nvSpPr>
        <xdr:cNvPr id="5" name="Rettangolo 4">
          <a:extLst>
            <a:ext uri="{FF2B5EF4-FFF2-40B4-BE49-F238E27FC236}">
              <a16:creationId xmlns:a16="http://schemas.microsoft.com/office/drawing/2014/main" xmlns="" id="{00000000-0008-0000-0200-000005000000}"/>
            </a:ext>
          </a:extLst>
        </xdr:cNvPr>
        <xdr:cNvSpPr/>
      </xdr:nvSpPr>
      <xdr:spPr>
        <a:xfrm>
          <a:off x="11767858" y="2181226"/>
          <a:ext cx="2168526" cy="1750919"/>
        </a:xfrm>
        <a:prstGeom prst="rect">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it-IT" sz="1200" b="1">
              <a:solidFill>
                <a:sysClr val="windowText" lastClr="000000"/>
              </a:solidFill>
            </a:rPr>
            <a:t>Nota:</a:t>
          </a:r>
        </a:p>
        <a:p>
          <a:pPr algn="l"/>
          <a:r>
            <a:rPr lang="it-IT" sz="1200" b="1">
              <a:solidFill>
                <a:sysClr val="windowText" lastClr="000000"/>
              </a:solidFill>
            </a:rPr>
            <a:t>In caso di </a:t>
          </a:r>
          <a:r>
            <a:rPr lang="it-IT" sz="1200" b="1" baseline="0">
              <a:solidFill>
                <a:sysClr val="windowText" lastClr="000000"/>
              </a:solidFill>
            </a:rPr>
            <a:t>modifiche alle schede, è decessario aggiornare la tabella.</a:t>
          </a:r>
          <a:endParaRPr lang="it-IT" sz="1100" b="0">
            <a:solidFill>
              <a:sysClr val="windowText" lastClr="000000"/>
            </a:solidFill>
          </a:endParaRPr>
        </a:p>
        <a:p>
          <a:pPr algn="l"/>
          <a:r>
            <a:rPr lang="it-IT" sz="1100" b="0">
              <a:solidFill>
                <a:sysClr val="windowText" lastClr="000000"/>
              </a:solidFill>
            </a:rPr>
            <a:t>Per</a:t>
          </a:r>
          <a:r>
            <a:rPr lang="it-IT" sz="1100" b="0" baseline="0">
              <a:solidFill>
                <a:sysClr val="windowText" lastClr="000000"/>
              </a:solidFill>
            </a:rPr>
            <a:t> aggiornare, fare click con il tasto destro del mouse su una riga qualsiasi della tabella e scegliere: "Aggiorna".</a:t>
          </a:r>
          <a:endParaRPr lang="it-IT" sz="1200" b="1">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piredda/Downloads/853730.d.2%20(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dice Schede"/>
      <sheetName val="Prospetto Finale"/>
      <sheetName val="Misure riduzione del rischio"/>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s>
    <sheetDataSet>
      <sheetData sheetId="0">
        <row r="60">
          <cell r="B60" t="str">
            <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Andrea Piredda" refreshedDate="43068.452948611113" createdVersion="6" refreshedVersion="6" minRefreshableVersion="3" recordCount="85">
  <cacheSource type="worksheet">
    <worksheetSource ref="U11:V93" sheet="Indice Schede"/>
  </cacheSource>
  <cacheFields count="2">
    <cacheField name="Processo analizzato" numFmtId="0">
      <sharedItems count="82">
        <s v="01 - Concorso per l'assunzione di personale"/>
        <s v="02 - Concorso per la progressione in carriera del personale "/>
        <s v="03 - Selezione per l'affidamento di un incarico professionale "/>
        <s v="04 - Affidamento mediante procedura aperta (o ristretta) di lavori, servizi, forniture"/>
        <s v="05 - Affidamento diretto di lavori, servizi o forniture"/>
        <s v="06 - Permesso di costruire"/>
        <s v="07 - Permesso di costruire in aree assoggettate ad autorizzazione paesaggistica"/>
        <s v="08 - Concessione di sovvenzioni, contributi, sussidi, ausili finanziari, nonché attribuzione di vantaggi economici di qualunque genere "/>
        <s v="09 - Provvedimenti di pianificazione urbanistica generale"/>
        <s v="10 - Provvedimenti di pianificazione urbanistica attuativa"/>
        <s v="11 - Levata dei protesti "/>
        <s v="12 - Gestione delle sanzioni per violazione del CDS"/>
        <s v="13 - Gestione ordinaria delle entrate di bilancio"/>
        <s v="14 - Gestione ordinaria delle spese di bilancio"/>
        <s v="15 - Verifica morosità entrate patrimoniali"/>
        <s v="16 - Accertamenti con adesione dei tributi locali"/>
        <s v="17 - Accertamenti e controlli sugli abusi edilizi"/>
        <s v="18 - Incentivi economici al personale (produttività e retribuzioni di risultato)"/>
        <s v="19 - Autorizzazione all’occupazione del suolo pubblico"/>
        <s v="20 - Autorizzazioni ex artt. 68 e 69 del TULPS (spettacoli anche viaggianti, pubblici intrattenimenti, feste da ballo, esposizioni, gare)"/>
        <s v="21 - Permesso di costruire convenzionato"/>
        <s v="22 - Autorizzazioni al funzionamento e accreditamento unità offerta sociale"/>
        <s v="23 - Documenti di identità"/>
        <s v="24 - Servizi per minori e famiglie"/>
        <s v="25 - Servizi assistenziali e socio-sanitari per anziani"/>
        <s v="26 - Servizi per disabili"/>
        <s v="27 - Servizi per adulti in difficoltà"/>
        <s v="28 - Servizi di integrazione dei cittadini stranieri"/>
        <s v="29 - Raccolta e smaltimento rifiuti"/>
        <s v="30 - Gestione del protocollo"/>
        <s v="31 - Gestione dell'archivio"/>
        <s v="32 - Gestione delle sepolture e dei loculi"/>
        <s v="33 - Gestione delle tombe di famiglia"/>
        <s v="34 - Organizzazione eventi"/>
        <s v="35 - Rilascio di patrocini"/>
        <s v="36 - Ammissioni alle agevolazioni in materia socio assistenziale contributi per pagamento retta servizi socio-sanitari "/>
        <s v="37 - Erogazioni contributi e sussidi buoni - vaucher regionali"/>
        <s v="38 - Formazione di determinazioni, ordinanze, decreti ed altri atti amministrativi"/>
        <s v="39 - Designazione dei rappresentanti dell'ente presso enti, società, fondazioni"/>
        <s v="40 - Variante in corso di esecuzione del contratto "/>
        <s v="41 - Autorizzazioni al personale"/>
        <s v="42 - Transsazioni, accordi bonari e arbitrati"/>
        <s v="43 - Gestione degli alloggi pubblici"/>
        <s v="44 - Borse di studio "/>
        <s v="45 - Vigilanza sulla circolazione e la sosta"/>
        <s v="46 - Controllo servizi esternalizzati "/>
        <s v="47 - Affidamenti in house"/>
        <s v="48 - Controlli sull'uso del territorio"/>
        <s v=""/>
        <s v="50 - Attività di certificazione di idoneità abitativa per cittadini stranieri "/>
        <s v="51 - Cancellazione anagrafica per irreperibilità"/>
        <s v="52 - Rilascio nuove residenze "/>
        <s v="53 - Trascrizioni sui registri di Stato Civile "/>
        <s v="54 - Procedimento disciplinare "/>
        <s v="55 - Controllo affissioni abusive "/>
        <s v="56 - Indenizzi, risarcimenti e rimborsi"/>
        <s v="57 - Subbapalto"/>
        <s v="58 - Utilizzo di rimedi di risoluzione delle controversie alternativi a quelli giurisdizionali durante la fase di esecuzione del contratto"/>
        <s v="59 - Autorizzazioni lavori "/>
        <s v="60 - Rilascio di autorizzazioni commerciali (apertura, trasferimento, ampliamento o riduzione della superficie di vendita di una media/grande struttura di vendita)."/>
        <s v="61 - Concessione/Comodato in uso locali e  beni comuali"/>
        <s v="62 - Gestione contrattuali e accertamenti di infrazione in materia di commercio "/>
        <s v="63 - S.C.I.A. Inerenti l'Edilizia"/>
        <s v="64 - Comunicazioni per attività edilizia libera"/>
        <s v="65 - S.C.I.A. inerenti le attività produttive"/>
        <s v="66 - Occupazione d'urgenza "/>
        <s v="67 - Espopri "/>
        <s v="68 - Affrancazion e trasformazione diritto superficie "/>
        <s v="69 - Approvazione stato avanzameno lavori "/>
        <s v="70 - Collaudi lavori pubblici "/>
        <s v="71 - Collaudi ed acquisizione opere di urbanizzazione"/>
        <s v="72 - Lavori di somma urgenza"/>
        <s v="73 - Cerficati di agibilità"/>
        <s v="74 - Certificati destinazione urbanistica"/>
        <s v="75 - Archiviazione verbali di violazione delle norme del codice della strada, regolamenti e ordinanze di competenza della PL"/>
        <s v="76 - Rimborsi di sanzioni non dovute"/>
        <s v="77 - Attività di gestione e dei mezzi assegnati in dotazione della Direzione della Polizia eLocale e vigilanza sul loro corretto uso"/>
        <s v="78 - Assegnazione di posteggi mercati settimanali e mensili "/>
        <s v="79 - Rilascio contrassegno invalidi "/>
        <s v="80 - Rilascio stallo di sosta per invalidi "/>
        <s v="80 - jjjjj" u="1"/>
        <s v="81 - Nuova scheda" u="1"/>
      </sharedItems>
    </cacheField>
    <cacheField name="Misure per la riduzione del rischio" numFmtId="0">
      <sharedItems count="73" longText="1">
        <s v="I due fattori maggiori di rischio corruttivo sono legati alla rilevanza esterna del processo e al suo impatto economico. Si ritiene pertanto necessario adottare ogni misura possibile affinché le commissioni di concorso si adoperino nella massima trasparenza, disponendo la pubblicazione più ampia e tempestiva possibile dei verbali di concorso dai quali, specie per i soggetti utilmente posti in graduatoria, risultino chiaramente i criteri di valutazione."/>
        <s v="Rispetto al processo n. 1, in questo caso il rischio è minore, per il maggiore controllo interno e il minore impatto esterno. In ogni caso risulta anche qui necessario adottare ogni misura possibile affinché le commissioni di concorso si adoperino nella massima trasparenza, disponendo la pubblicazione più ampia e tempestiva possibile dei verbali di concorso dai quali, specie per i soggetti utilmente posti in graduatoria, risultino chiaramente i criteri di valutazione."/>
        <s v="Pur con i recenti correttivi delle norme che obbligano a fare un piano preliminare e con delle forti limitazione della spesa, questo processo può nascondere una certa pericolosità corruttiva in relazione alle valutazioni di merito che, in via preliminare hanno detrminato l'esigenza di ricorrere a figure esterne all'amministrazione e all'ammontare del corrispettivo, comunque denominato. Si ritiene pertanto necessario disporre che il RPCT venga fatto destinatario per opportuna conoscenza di tutti i provvedimenti di impegno di spesa relativi a corrispettivi particolarmente rilevanti."/>
        <s v="Le recenti novità che obbligano al ricorso al mercato elettronico e alla limitazione solo a detreminate forniture di meccanismi semplificati di gara, sembrerebbero aver ridotto molto il rischio corruttivo. Risulta però necessaria, anche a campione, una profilazione a consuntivo dei vari passaggi di gara, anche in contraddittorio con i responsbaili delle varie fasi, richiamando preventivamente tutti i soggetti all'applicazione ferrea delle norme esistenti a tutela della concorrenza e dell'economicità delle procedure, prima ancora che della corruzione, che spesso si concretizza proprio in provvedimenti antieconomici per la nostra amministrazione."/>
        <s v="L'accesso agli uffici dei progettisti professionisti, degli impresari edili e dei proprietari di terreni edificabili o edifici che possono essere oggetto di interventi dovrà essere disciplinato in modo chiaro e basato su principi previamente definiti. In caso di varianti si dovrà dare conto nei provvedimenti finali delle motivazioni che hanno portato al rilascio."/>
        <s v="In questo caso, oltre ai documenti di legge e a quanto previsto nella scheda n. 6, qui integralmente richiamato, si rende necessario uno studio del responsabile del servizio, preliminare ad ogni progetto approvato di questo tipo, che valuti anche i requisiti soggettivi del destinatario o di chi ne trae vantaggio, al fine di evitare che detti provvedimenti si risolvano in atti, seppure corretti formalmente, a favore di pratiche censurabili."/>
        <s v="Il rischio corruttivo insito in questo processo e nelle varie fasi può essere abbattuto solo se si adoattano criteri oggettivi di corresponsione dei benefici e con procedimenti che siano il più possibile rigidi, dove cioè non ci siano margini di discrezionalità. I processi dovranno essere avviati sulla base di un regolamento o  di un bando pubblico, si dovrà fornire una modulistica che non permetta da parte di nessuno di avvalersi di &quot;scorciatoie&quot; procedimentali e, con le dovute cautele relative alla riservatezza dei dati personali, dovrà essere data la più ampia pubblicità possibile ai provvedimenti di liquidazione."/>
        <s v="Anche in questo processo vengono richiamate e si auspica l'applicazione delle misure di cui alle schede 6 e 7. In più, visto che i processi di pianificazione generale hanno una durata temporale molto lunga, andrà tenuta memoria dei vari passaggi e in caso di &quot;oggetti di previsione&quot; particolarmente impattanti sia a livello finanziario che urbanistico, si dovrà vigilare in particolare sui beneficiari affinché non abbiamo alcun &quot;contatto&quot; che non sia esclusivamente tecnico, con i tecnici che pianificano e con gli amministratori che decidono."/>
        <s v="Quando il segretario esercita questa funzione, lo fa sempre alla presenza di un suo collaboratore che sia in grado in ogni momento di testimoniare dell'integrità dei suoi comportamenti. "/>
        <s v="Due sono le direttive per la riduzione del rischio. La prima fa riferimento agli agenti ed ausiliari che accertano le violazioni che dovranno sempre operare almeno in coppia al fin di testimoniare reciprocamente l'integrità dei comportamenti dei pubblici ufficiali. La seconda misura è inerente al processo di riscossione che deve essere progressivamente sempre più informatizzato e rendere automatico ogni passaggio, specie per quelle sanzioni che vengono annullate, revocate o per le quali si decide di non procedere con la &quot;messa a ruolo/risocssione coattiva&quot;"/>
        <s v="Le fattispecie in cui si concretizzano questi processi sono le più varie, ma diventano rilevanti ai fini dell'anticorruzione solo quando &quot;si decidono&quot; dilazioni, sconti, azzeramenti, rimodulazioni del debito ecc. In questi casi si dovrebbe produrre anche uno scostamento tra la previsione di entrata registrata a bilancio e l'accertamento della stessa. Sarebbe bene dunque che, specie quando si determinano detti scostamenti, venissero dai servizi finanziari segnalati al RPCT."/>
        <s v="Il meccanismo della spesa ha acquistato in questi ultimi anni degli automatismi tali che, se si è seguito tutto il procedimento: bilancio preventivo, PEG, scelta del contraente, impegno di spesa, registrazione dell'impegno, liquidazione, emissione del mandato, qualora la spesa stessa sia legittima (però in caso contrario siamo in una fattispecie diversa da questa scheda), è molto complicato ipotizzare fattispecie corruttive. In questo contesto possono assumere rilevanza e potrebbero essere segnalate al RPCT solo le variazioni della spesa particolarmente significative rispetto alle previsioni."/>
        <s v="Monitoraggio semestrale sul tasso di morosità dei canoni dovuti all'Ente per la locazione di immobili. Report semestrale al RPCT sulle situazioni verificate"/>
        <s v="Qui la scelta è duplice e oltre a quanto disposto per la scheda precedente relativamente al processo di riscossione, che deve essere progressivamente sempre più informatizzato e rendere automatico ogni passaggio, specie per quei tributi che vengono annullati, revocati o per i quali si decide di non procedere con la &quot;messa a ruolo/risocssione coattiva&quot;, si dovrà anche prevedere un meccanismo di trasparenza nei provvedimenti che autorizzano dette riduzioni, con particolare riferimento alla parte motivazionale."/>
        <s v="L'abuso edilizio può essere paragonato alle violazioni del Cds di cui alla scheda 12 e dunque due sono le direttive per la riduzione del rischio. La prima fa riferimento agli agenti e tecnici che accertano, sul territorio, gli abusi e le violazioni alla normativa urbanistica. Detti funzionari dovranno sempre operare almeno in coppia al fine di testimoniare reciprocamente l'integrità dei propri comportamenti. La seconda misura è inerente al processo sanzionatorio che deve essere progressivamente sempre più informatizzato e rendere automatico ogni passaggio, specie per quelle sanzioni che vengono annullate, revocate o per le quali si decide di non procedere con il ripristino o la demolizione."/>
        <s v="Questo è un caso paradigmatico relativo ai parametri utilizzati per la valutazione del rischio che danno un risultato altissimo quando invece l'esperienza dimostra che teoricamente è difficile ipotizzare  fenomeni corruttivi, in quanto c'è il controllo reciproco dei dipendneti stessi e risulterebbe evidente ogni ipotesi premiale non in linea con i meccanismi di calcolo. A tal fine pare ovvio che la trasparenza del piano della performance debba essere altamente rigido e non derogabile e, ad ogni passaggio, sia applicata il massimo della trasparenza possibile, anche con qualche inevitabile contraccolpo in tema di riservatezza dei dati personali."/>
        <s v="Se vengono applicate in modo chiaro e trasparente le disposizioni normative e regolamentari, non dovrebbero verificarsi fenomeni corruttivi. Questa fattispecie è comunque una di quelle in cui è rilevante anche il controllo delle entrate relative ai canoni previsti."/>
        <s v="Come per la scheda 6 (Permesso di costruire) l'accesso agli uffici dei progettisti professionisti, degli impresari edili e dei proprietari di terreni edificabili o edifici che possono essere oggetto di interventi di questo tipo dovrà essere disciplinato in modo chiaro e basato su principi previamente definiti. In caso di convenzioni si dovrà dare conto nei provvedimenti finali delle motivazioni che hanno portato al rilascio, specie nella definizione deli aspetti soggettivi dei beneficiari."/>
        <s v="Rapporto semestrale al responsabile al anticorruzione delle richieste pervenute e delle autorizzazioni concesse e dinigate."/>
        <s v="Se il comune è tra quelli che rilasciano la CIE: &quot;La procedura centralizzata della carta d'identità elettronica, con l'associazione delle impronte digitali, elimina pressoché totalmente ogni ipotesi corruttiva&quot;  Se il comune non rilascia la CIE: La carta d'identità viene in questo ente rilascaiata solo mediante la rpocedura informatica e dogni rilascio è associato in modo permanente alla procedura anagrafica. Risulta complesso pertanto assegnare un'identità diversa dalla propria ai richiedenti. Inoltre il rilascio immediato allo sportello, obbligatorio per tutti, evita ogni &quot;tentazione corruttiva&quot; per un rilascio veloce o preferenziale."/>
        <s v="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 (o consorziali per gli enti che hanno questa dimensione sovracomunale)"/>
        <s v="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 (o consorziali per gli enti che hanno questa dimensione sovracomunale). Andrà sempre tenuto conto della regolarità del soggiorno dei beneficiari in contatto costanete con lo sportello per l'immigrazione e l'ufficio stranieri della questura."/>
        <s v="I processi che ineriscono alla raccolta pratica e allo smaltimento quotidiano saranno rispondenti al contratto di servizio con l'ente gestore e pertanto sono difficili da individuare fattispecie corruttive. Ben diverso è il rischio teorico di scelta del contraente per la gestione del servizio. Questo ente ha fatto una scelta ... [ qui ogni ente è bene che personalizzi la scheda con riferimento al soggetto gestore e alla modalità di assegnazione del servizio]"/>
        <s v="Non si registrano pericoli corruttivi anche perché questo ente si è dotato del protocollo elettronico con profilatura dei flussi."/>
        <s v="Non si registrano pericoli corruttivi anche perché questo ente si è dotato di un manuale di gestione documentale che, unitamente al protocollo elettronico, determina una profilatura dei flussi documentali."/>
        <s v="Il forte controllo sociale derivato dalla forte esposizione del servizio all'atenzione di parenti e consocenti del defunto esclude pratiche corruttive nel servizio pratico di gestione cimiteriale. Per quanto riguarda la gestione delle concessioni cimiteriali è stato [o va adottato, per gli enti che ne sono privi] adoattato un apposito regolamento e le tariffe sono aggiornate annualmente. La scelta del concessionario nella gestione dei cimiteri [solo per gli enti che gestiscono i cimiteri in modo diverso dalla gestione diretta ] ...dettagliare"/>
        <s v="Oltre a quanto indicato nella scheda precedente per quanto riguarda questa fattispecie si ritiene necessario adoattre un apposito regolamento e l'eventuale assegnazione di nuove tombe andrà fatta con apposito procedimento ad evidenza pubblica."/>
        <s v="Si consiglia ai responsabili dei servizi di procedere alla realzizzazione di eventi mediante la pubblicazione preventiva di un bando di coo-progettazione con enti del terzo settore o con impresari artistici. Anche se il codice dei contratti non si applica a questa fattispecie sembra utile, se non necessario, adottare ogni possibile strumento di evidenza pubblica."/>
        <s v="Per i patrocini gratuiti si ritiene inutile ogni misura anticorruttiva. Per i patrocini onerosi, che prevedono un contributo a supporto dell'iniziativa si faccia rifeirmento alle misure di cui alla scheda n. 8. Nella fissazione delle regole che stanno alla base della concessione dei patrocini vanno individuate le regole particolari per quelli onerosi."/>
        <s v="Verifica a cura del dirigente/responsabile del procedimento, di concerto con l'ufficio tributi e la polizia locale, della veridicità delle dichiarazioni rese dal soggetto beneficiario."/>
        <s v="Pubblicità dei criteri di assegnazione dei contributi, sussidi e buoni voucher regionali. Motivazione puntuale dell'atto con il quale viene disposta la concessione di un beneficio economico salvaguardando la privacy.Pubblicazione dei provvedimenti di assegnazione dei benefici economici. Verifica puntuale rispetto della normativa regionale."/>
        <s v="Non si ritiene necessario adottare misure particolari"/>
        <s v="Vanno distinte designazioni che prevedono un compenso dalle designazioni che invece prevedano un compenso. Maggiore è il compneso, maggiori devono essere le misure di prevenzione della corruzione. Si tenga però presente che il PTPCT è rivolto quasi esclusivamente a comportamenti e processi di competenza della struttura amministrativa e gestionale e non al comportamento di organismi politici. In quest'ottica va predisposto un bando per ogni designazione (o un regolamento) che nell'istruire l'elenco su cui l'organo politico dovrà effettuare la sua scelta, metta tutti i potenziali aspiranti sul medesimo piano."/>
        <s v="Obbligo di adeguata e specifica motivazione nell'atto di approvazione delle varianti specificandone le cause. Obbligo di comunicare al RPC, con cadenza semestrale gli atti adozioni in corso d'opera. Verifica del corretto assolvimento dell'obbligo di comunicazione dell'ANAC delle variazioni approvate e autorizzate ai sensi dell'art.106 del D.lgs.  50/2016."/>
        <s v="Rispetto della direttiva del dirigente del servizio personale prot.n.6111 del 26/02/2015."/>
        <s v="Adeguata e analitica motivazione dell'atto e degli interventi da attuare sugli immobili comunali. Pubblicazione sul sito istituzionale del Comune del soggetto/beneficiario e dell'importo economico."/>
        <s v="Le graduatorie per l'assegnazione degli alloggi popolari dovranno essere redatte esclusivamente da soggetti terzi rispetto ai dipendenti dell'ufficio. Ci si rivolga prioritariamente alle prestazioni di esperti di comuni e agenzie autonome."/>
        <s v="Pubblicità dei criteri adottati dall'Amministrazione e verifica della corretta applicazione. Controlli a campione."/>
        <s v="Questo processo può essere assimilato a quello sulle sanzioni del CDS qualora gli ausiliari del traffico siano dei dipendneti pubblici; quando invece sono dei dipendenti di gestori delle aree parcheggio e non abbiamo la qualifica di incaricato di pubblico servizio, nei provvedimenti convenzionali con cui si assegnano dette aree, andrà compiutamentre definito il loro ruolo e soprattutto i controlli a loro carico."/>
        <s v="Esercizio del controllo analogo sugli Enti/Società che gestiscono i servizi esternalizzati. Indagine di Customer Satifisaction. "/>
        <s v="Nel caso di affidamneti di gestioni di questo tipo, si provveda sempre sulla base di procedimenti ad evidenza pubblica e si sposti l'individuazione delle caratteristiche potenziali degli affidatari, in termini di economicità e funzionalità, dalla fase decisionale a quella di programmazione. In questo modo i responsabili dei servizi avranno poco margine per affidamenti discrezionali."/>
        <s v="Il controllo del territori può essere paragonato alle verifiche degli abusi edilizi di cui alla scheda 17 e dunque due sono le direttive per la riduzione del rischio. La prima fa riferimento agli agenti e tecnici che accertano, sul territorio, gli abusi e le violazioni alla normativa ambientale. Detti funzionari dovranno sempre operare almeno in coppia al fine di testimoniare reciprocamente l'integrità dei propri comportamenti. La seconda misura è inerente al processo sanzionatorio che deve essere progressivamente sempre più informatizzato e rendere automatico ogni passaggio, specie per quelle sanzioni che vengono annullate, revocate o per le quali si decide di non procedere con il ripristino ambientale."/>
        <s v=""/>
        <s v="Report semestrale sul numero di richieste di certificazione di idoneità alloggi pervenute e sul numero di certificazioni rilasciate e diniegate."/>
        <s v="Verifica delle operazioni compiute degli ufficiali d'anagrafe. Verifica del rispetto delle procedure previste dal manuale delle qualità."/>
        <s v="Verifica delle operazioni compiute dagli ufficiali d'anagrafe tenuto conto che il procedimento si basa anche sulle riusltanze degli accertamenti compiuti  dagli Agenti di Polizia Locale in merito al requisito della dimora abituale. Verifica del rispetto delle procedure previste dal manuale della qualità. Report  semestrale al RPC sul rilascio e tempi medi di evasione delle richieste pervenute e delle nuove residenze concesse e diniegate."/>
        <s v="Rispetto delle procedure previste dal manuale sulla  qualità."/>
        <s v="Verifica della correttta applicazione delle norme in materia di contestazione di illeciti disciplinari e di irrogazione delle sanzione in forma graduata e proporzionata;  Obbligo di comunicaizone semestrale al RPC sui procedimenti disciplinari avviati/conclusi e sulle sanzioni disciplianari irrogate."/>
        <s v="Gestione delle segnalazioni da parte del Dirigente. Verifica della corretta applicazione del regolamento e delle sanzioni previste."/>
        <s v="Adeguata e analitica movitrazione dell'atto e degli interventi da attuare sugli immobili comunali. Pubblicazione sul sito istituzionale del comune del soggetto/beneficiario e dell'importo economico "/>
        <s v="Per i subbapalti di importo superiori al 5% delle prestazioni affidate o superiori a 100.000,00 euro, trasmissine dell'atto di autorizzazione subbapalto al RPC, così da permettere la tempestività conoscenza e verifica dell'osservanza delle disposizine di legge in materia di subbapalti."/>
        <s v="Obbligo di adeguata motivazione dell'atto di scelta delle modalità risolutive delle controversie con esplicita."/>
        <s v="Rapporto semestrale alla responsabile anticorruzione delle richieste pervenute e delle autorizzazioni concesse e dinegate"/>
        <s v="Standardizzazione delle procedure e gestione dei procedimenti tramite applicazione telmatica  SUAP. Verifica del rispetto dei tempi fissati per la conclusione del procedimento. Rapporti periodici al RPCT"/>
        <s v="Analitica motivazione dell'atto di programamzione generale. Pubblicazione sul sito istituzionale dell'Ente dell'elenco dei beni immobili comunali concessi a terzi, contente le seguenti informazioni:- descrizione delbene concesso; soggetto assegnatario; modalità di individuazione dell'assegnatario; Oneri a carico dell'assegnatario; durata del rapporto contrattuale; estremi del provvedimento di assegnazione."/>
        <s v="Monitoraggi dei controlli effettuati mediante registrazione dei dati efferenti ad ogni controllo effettuato. Verifica delle fasi e degli adempimenti conseguenti. Verifica del rispetto dei termini relazione semestrale al RPCT."/>
        <s v="Controllo dello stato nei luogi nei termini, informazione semestrale al responsabile anticorruzione delle richieste e dei controlli effettuati e loro risultanze (20% a campione). Rispetto delle procedure previste dal manuale sulla qualità."/>
        <s v="Informazione semestrale al responsabile anticorruzione delle richieste e dei controlli effettuati e loro risultanze."/>
        <s v="Controllo dei requisiti dichiarati (20% a campione). Informazione semestrale al responsabile anticorruzione delle richieste e dei controlli effettuati e loro risutltanze. Rispetto delle procedure previste dal manuale sulla qualità."/>
        <s v="Adeguata e analitica motivazione dell'atto e degli interveni da attuare sugli iimmobili comunali. Report semestrale al RPCT "/>
        <s v="Predeterminazione delle modalità per l'eliminazine dei vincoli relativ al prezzo massimo di cessione gravanti sugli allogi realizzati in aree PEEP e contesuale definizione dello  Schema di Convenzione integrativa per l'affrancazione di tali vincoli. Verifica che il corrispettivo di affrancazione e trasformazione del diritto di superficie sia calcolato nel rispetto dell'articolo 31 comma 48 della Legge 448/98 e della giurisprudenza contabile."/>
        <s v="Con la supervisione del dirigente, verifica documentale in corociata con accertamento sul reale stato di attuazione dei lavori. Verifica nel rispetto delle norme del CSA."/>
        <s v="Con la supervisione del Dirigente, verifica documentale incrociata con accertamento sul reale stato di attuazione dei lavori. Verifica del reale stato di realizzazione dei lavori"/>
        <s v="Per importi contrattuali relativi alla somma urgenza superiori a 40.000,00 euro obbligo di comunicazione/informazione immediata nei confronti del RPC in caso di proroghe contrattuali o affidamenti d'urgenza da effettuarsi tempestivamente.  Obbligo di adeguata motivazione obbligo di comunicare al RPC la presenza di ripetuti affidamenti ai  medesimi operatori economici nel medesimo anno solare, in caso di affidamenti complessivamente superiori nel periodo di riferimento a 10.000, euro."/>
        <s v="Verifica del rispetto delle procedure previste dal manuale della qualita. Report semestrale al RPC sul rilascio e tempi medi."/>
        <s v="Rispetto delle procedure previste dal manuale della qualità; Report semestrale al RPC sul rilascio e tempi medi."/>
        <s v="Verifica del rispetto delle procedure previste dal manuale della qualità. Sistematico utilizzo di procedure e mezzo di supporti informatici. Rapporti periodici da ogni operatore che ha redatto il provvedimento della avvenuta archiviazione. Rapporti periodici al Responsabile anticorruzione dei provvedimenti di archiaviazine adottati."/>
        <s v="Rspetto delle procedure previste dal manuale sulla qualità.  Rispetto dei tempi di ultimazione del procedimento. Rapporti periodici dal Responsabile anticorruzione di prospetti riportanti in ordine cronologico, le istanze pervenute gli esiti dell'istruttoria e gli estremi dell'eventuale provvedimento di rimborso emanato."/>
        <s v="Rispetto delle procedure previste dal manuale sulla qualità. Verifica periodica, a cura del Dirigente dei chilometri percorsi, consumo di carburante stato di manutenzione."/>
        <s v="Verifica del rispetto dei criteri regolamentari nell'assegnazione e osservanza dei principi di trasparenza. Pubblicazione sul sito internet istituzionale."/>
        <s v="Verifica del prospetto delle procedure prevista dal mauale della qqualità. Report semestarale al RPC sul riòascio e tempi medi di evasione delle richeste pervenute."/>
        <s v="Verifica del prospetto delle procedure prevista dal mauale della qqualità. Report semestarale al RPC sul riòascio e tempi medi di evasione delle richeste pervenute e delle autorizzazioni concesse e non."/>
        <s v="aaaaa" u="1"/>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Microsoft Office User" refreshedDate="44168.315614236111" createdVersion="6" refreshedVersion="6" minRefreshableVersion="3" recordCount="82">
  <cacheSource type="worksheet">
    <worksheetSource ref="G11:J93" sheet="Indice Schede"/>
  </cacheSource>
  <cacheFields count="4">
    <cacheField name="Procedimento o sottoprocedimento a rischio" numFmtId="0">
      <sharedItems count="84">
        <s v="01 - Concorso per l'assunzione di personale"/>
        <s v="02 - Concorso per la progressione in carriera del personale "/>
        <s v="03 - Selezione per l'affidamento di un incarico professionale "/>
        <s v="04 - Affidamento mediante procedura aperta (o ristretta) di lavori, servizi, forniture"/>
        <s v="05 - Affidamento diretto di lavori, servizi o forniture"/>
        <s v="06 - Permesso di costruire"/>
        <s v="07 - Permesso di costruire in aree assoggettate ad autorizzazione paesaggistica"/>
        <s v="08 - Concessione di sovvenzioni, contributi, sussidi, ausili finanziari, nonché attribuzione di vantaggi economici di qualunque genere "/>
        <s v="09 - Provvedimenti di pianificazione urbanistica generale"/>
        <s v="10 - Provvedimenti di pianificazione urbanistica attuativa"/>
        <s v="11 - Levata dei protesti "/>
        <s v="12 - Gestione delle sanzioni per violazione del CDS"/>
        <s v="13 - Gestione ordinaria delle entrate di bilancio"/>
        <s v="14 - Gestione ordinaria delle spese di bilancio"/>
        <s v="15 - Verifica morosità entrate patrimoniali"/>
        <s v="16 - Accertamenti con adesione dei tributi locali"/>
        <s v="17 - Accertamenti e controlli sugli abusi edilizi"/>
        <s v="18 - Incentivi economici al personale (produttività e retribuzioni di risultato)"/>
        <s v="19 - Autorizzazione all’occupazione del suolo pubblico"/>
        <s v="20 - Autorizzazioni ex artt. 68 e 69 del TULPS (spettacoli anche viaggianti, pubblici intrattenimenti, feste da ballo, esposizioni, gare)"/>
        <s v="21 - Permesso di costruire convenzionato"/>
        <s v="22 - Autorizzazioni al funzionamento e accreditamento unità offerta sociale"/>
        <s v="23 - Documenti di identità"/>
        <s v="24 - Servizi per minori e famiglie"/>
        <s v="25 - Servizi assistenziali e socio-sanitari per anziani"/>
        <s v="26 - Servizi per disabili"/>
        <s v="27 - Servizi per adulti in difficoltà"/>
        <s v="28 - Servizi di integrazione dei cittadini stranieri"/>
        <s v="29 - Raccolta e smaltimento rifiuti"/>
        <s v="30 - Gestione del protocollo"/>
        <s v="31 - Gestione dell'archivio"/>
        <s v="32 - Gestione delle sepolture e dei loculi"/>
        <s v="33 - Gestione delle tombe di famiglia"/>
        <s v="34 - Organizzazione eventi"/>
        <s v="35 - Rilascio di patrocini"/>
        <s v="36 - Ammissioni alle agevolazioni in materia socio assistenziale contributi per pagamento retta servizi sociali"/>
        <s v="37 - Erogazioni contributi e sussidi buoni - vaucher regionali"/>
        <s v="38 - Formazione di determinazioni, ordinanze, decreti ed altri atti amministrativi"/>
        <s v="39 - Designazione dei rappresentanti dell'ente presso enti, società, fondazioni"/>
        <s v="40 - Variante in corso di esecuzione del contratto "/>
        <s v="41 - Autorizzazioni al personale"/>
        <s v="42 - Transazioni, accordi bonari e arbitrati"/>
        <s v="43 - Gestione degli alloggi pubblici"/>
        <s v="44 - Borse di studio "/>
        <s v="45 - Vigilanza sulla circolazione e la sosta"/>
        <s v="46 - Controllo servizi esternalizzati "/>
        <s v="47 - Affidamenti in house"/>
        <s v="49 - Registrazioni e rilascio certificazioni in materia anagrafica ed elettorale"/>
        <s v="52 - Rilascio nuove residenze "/>
        <s v="53 - Trascrizioni sui registri di Stato Civile "/>
        <s v="54 - Procedimento disciplinare "/>
        <s v="55 - Controllo affissioni abusive "/>
        <s v="56 - Indenizzi, risarcimenti e rimborsi"/>
        <s v="57 - Subbapalto"/>
        <s v="58 - Utilizzo di rimedi di risoluzione delle controversie alternativi a quelli giurisdizionali durante la fase di esecuzione del contratto"/>
        <s v="59 - Autorizzazioni lavori "/>
        <s v="60 - Rilascio di autorizzazioni commerciali (apertura, trasferimento, ampliamento o riduzione della superficie di vendita di una media/grande struttura di vendita)."/>
        <s v="61 - Concessione/Comodato in uso locali e  beni comuali"/>
        <s v="62 - Gestione contrattuali e accertamenti di infrazione in materia di commercio "/>
        <s v="63 - S.C.I.A. Inerenti l'Edilizia"/>
        <s v="64 - Comunicazioni per attività edilizia libera"/>
        <s v="65 - S.C.I.A. inerenti le attività produttive"/>
        <s v="66 - Occupazione d'urgenza "/>
        <s v="67 - Espopri "/>
        <s v="68 - Affrancazion e trasformazione diritto superficie "/>
        <s v="69 - Approvazione stato avanzameno lavori "/>
        <s v="70 - Collaudi lavori pubblici "/>
        <s v="71 - Collaudi ed acquisizione opere di urbanizzazione"/>
        <s v="72 - Lavori di somma urgenza"/>
        <s v="73 - Cerficati di agibilità"/>
        <s v="74 - Certificati destinazione urbanistica"/>
        <s v="75 - Archiviazione verbali di violazione delle norme del codice della strada, regolamenti e ordinanze di competenza della PL"/>
        <s v="76 - Rimborsi di sanzioni non dovute"/>
        <s v="77 - Attività di gestione e dei mezzi assegnati in dotazione della Direzione della Polizia eLocale e vigilanza sul loro corretto uso"/>
        <s v="78 - Assegnazione di posteggi mercati settimanali e mensili "/>
        <s v="79 - Rilascio contrassegno invalidi "/>
        <s v="80 - Rilascio stallo di sosta per invalidi "/>
        <s v=""/>
        <s v="36 - Ammissioni alle agevolazioni in materia socio assistenziale contributi per pagamento retta servizi socio-sanitari " u="1"/>
        <s v="48 - Controlli sull'uso del territorio" u="1"/>
        <s v="51 - Cancellazione anagrafica per irreperibilità" u="1"/>
        <s v="80 - jjjjj" u="1"/>
        <s v="42 - Transsazioni, accordi bonari e arbitrati" u="1"/>
        <s v="50 - Attività di certificazione di idoneità abitativa per cittadini stranieri " u="1"/>
      </sharedItems>
    </cacheField>
    <cacheField name="Probabilità" numFmtId="2">
      <sharedItems containsMixedTypes="1" containsNumber="1" minValue="1.1666666666666667" maxValue="4" count="18">
        <n v="2.5"/>
        <n v="2"/>
        <n v="3.5"/>
        <n v="2.3333333333333335"/>
        <n v="2.8333333333333335"/>
        <n v="3"/>
        <n v="1.8333333333333333"/>
        <n v="4"/>
        <n v="3.8333333333333335"/>
        <n v="2.1666666666666665"/>
        <n v="3.3333333333333335"/>
        <n v="2.6666666666666665"/>
        <n v="3.1666666666666665"/>
        <n v="3.6666666666666665"/>
        <n v="1.1666666666666667"/>
        <n v="1.3333333333333333"/>
        <n v="1.6666666666666667"/>
        <s v="Processo non sottoposto a mappatura e valutazione del rischio"/>
      </sharedItems>
    </cacheField>
    <cacheField name="Impatto" numFmtId="2">
      <sharedItems containsMixedTypes="1" containsNumber="1" minValue="0.75" maxValue="3.25" count="11">
        <n v="1.5"/>
        <n v="1.25"/>
        <n v="1.75"/>
        <n v="1"/>
        <n v="2.25"/>
        <n v="0.75"/>
        <n v="2.5"/>
        <n v="2.75"/>
        <s v=""/>
        <n v="3" u="1"/>
        <n v="3.25" u="1"/>
      </sharedItems>
    </cacheField>
    <cacheField name="Rischio" numFmtId="2">
      <sharedItems containsMixedTypes="1" containsNumber="1" minValue="0.875" maxValue="10.291666666666666" count="42">
        <n v="3.75"/>
        <n v="2.5"/>
        <n v="5.25"/>
        <n v="2.916666666666667"/>
        <n v="4.25"/>
        <n v="7"/>
        <n v="6.7083333333333339"/>
        <n v="3.5"/>
        <n v="3.7916666666666665"/>
        <n v="2.1666666666666665"/>
        <n v="3.3333333333333335"/>
        <n v="2.8333333333333335"/>
        <n v="4.791666666666667"/>
        <n v="2.6666666666666665"/>
        <n v="4.125"/>
        <n v="3.541666666666667"/>
        <n v="4.166666666666667"/>
        <n v="4.75"/>
        <n v="2"/>
        <n v="4.375"/>
        <n v="4.583333333333333"/>
        <n v="0.875"/>
        <n v="3.125"/>
        <n v="3.333333333333333"/>
        <n v="5"/>
        <n v="1.6666666666666665"/>
        <n v="5.8333333333333339"/>
        <n v="7.333333333333333"/>
        <n v="1.6666666666666667"/>
        <n v="9.1666666666666679"/>
        <n v="2.375"/>
        <n v="4.6666666666666661"/>
        <n v="4.9583333333333339"/>
        <n v="4"/>
        <n v="4.0833333333333339"/>
        <n v="5.5416666666666661"/>
        <n v="3.54"/>
        <n v="2.708333333333333"/>
        <n v="3.25"/>
        <s v=""/>
        <n v="10" u="1"/>
        <n v="10.291666666666666"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85">
  <r>
    <x v="0"/>
    <x v="0"/>
  </r>
  <r>
    <x v="1"/>
    <x v="1"/>
  </r>
  <r>
    <x v="2"/>
    <x v="2"/>
  </r>
  <r>
    <x v="3"/>
    <x v="3"/>
  </r>
  <r>
    <x v="4"/>
    <x v="3"/>
  </r>
  <r>
    <x v="5"/>
    <x v="4"/>
  </r>
  <r>
    <x v="6"/>
    <x v="5"/>
  </r>
  <r>
    <x v="7"/>
    <x v="6"/>
  </r>
  <r>
    <x v="8"/>
    <x v="7"/>
  </r>
  <r>
    <x v="9"/>
    <x v="7"/>
  </r>
  <r>
    <x v="10"/>
    <x v="8"/>
  </r>
  <r>
    <x v="11"/>
    <x v="9"/>
  </r>
  <r>
    <x v="12"/>
    <x v="10"/>
  </r>
  <r>
    <x v="13"/>
    <x v="11"/>
  </r>
  <r>
    <x v="14"/>
    <x v="12"/>
  </r>
  <r>
    <x v="15"/>
    <x v="13"/>
  </r>
  <r>
    <x v="16"/>
    <x v="14"/>
  </r>
  <r>
    <x v="17"/>
    <x v="15"/>
  </r>
  <r>
    <x v="18"/>
    <x v="16"/>
  </r>
  <r>
    <x v="19"/>
    <x v="16"/>
  </r>
  <r>
    <x v="20"/>
    <x v="17"/>
  </r>
  <r>
    <x v="21"/>
    <x v="18"/>
  </r>
  <r>
    <x v="22"/>
    <x v="19"/>
  </r>
  <r>
    <x v="23"/>
    <x v="20"/>
  </r>
  <r>
    <x v="24"/>
    <x v="20"/>
  </r>
  <r>
    <x v="25"/>
    <x v="20"/>
  </r>
  <r>
    <x v="26"/>
    <x v="20"/>
  </r>
  <r>
    <x v="27"/>
    <x v="21"/>
  </r>
  <r>
    <x v="28"/>
    <x v="22"/>
  </r>
  <r>
    <x v="29"/>
    <x v="23"/>
  </r>
  <r>
    <x v="30"/>
    <x v="24"/>
  </r>
  <r>
    <x v="31"/>
    <x v="25"/>
  </r>
  <r>
    <x v="32"/>
    <x v="26"/>
  </r>
  <r>
    <x v="33"/>
    <x v="27"/>
  </r>
  <r>
    <x v="34"/>
    <x v="28"/>
  </r>
  <r>
    <x v="35"/>
    <x v="29"/>
  </r>
  <r>
    <x v="36"/>
    <x v="30"/>
  </r>
  <r>
    <x v="37"/>
    <x v="31"/>
  </r>
  <r>
    <x v="38"/>
    <x v="32"/>
  </r>
  <r>
    <x v="39"/>
    <x v="33"/>
  </r>
  <r>
    <x v="40"/>
    <x v="34"/>
  </r>
  <r>
    <x v="41"/>
    <x v="35"/>
  </r>
  <r>
    <x v="42"/>
    <x v="36"/>
  </r>
  <r>
    <x v="43"/>
    <x v="37"/>
  </r>
  <r>
    <x v="44"/>
    <x v="38"/>
  </r>
  <r>
    <x v="45"/>
    <x v="39"/>
  </r>
  <r>
    <x v="46"/>
    <x v="40"/>
  </r>
  <r>
    <x v="47"/>
    <x v="41"/>
  </r>
  <r>
    <x v="48"/>
    <x v="42"/>
  </r>
  <r>
    <x v="49"/>
    <x v="43"/>
  </r>
  <r>
    <x v="50"/>
    <x v="44"/>
  </r>
  <r>
    <x v="51"/>
    <x v="45"/>
  </r>
  <r>
    <x v="52"/>
    <x v="46"/>
  </r>
  <r>
    <x v="53"/>
    <x v="47"/>
  </r>
  <r>
    <x v="54"/>
    <x v="48"/>
  </r>
  <r>
    <x v="55"/>
    <x v="49"/>
  </r>
  <r>
    <x v="56"/>
    <x v="50"/>
  </r>
  <r>
    <x v="57"/>
    <x v="51"/>
  </r>
  <r>
    <x v="58"/>
    <x v="52"/>
  </r>
  <r>
    <x v="59"/>
    <x v="53"/>
  </r>
  <r>
    <x v="60"/>
    <x v="54"/>
  </r>
  <r>
    <x v="61"/>
    <x v="55"/>
  </r>
  <r>
    <x v="62"/>
    <x v="56"/>
  </r>
  <r>
    <x v="63"/>
    <x v="57"/>
  </r>
  <r>
    <x v="64"/>
    <x v="58"/>
  </r>
  <r>
    <x v="65"/>
    <x v="59"/>
  </r>
  <r>
    <x v="66"/>
    <x v="59"/>
  </r>
  <r>
    <x v="67"/>
    <x v="60"/>
  </r>
  <r>
    <x v="68"/>
    <x v="61"/>
  </r>
  <r>
    <x v="69"/>
    <x v="62"/>
  </r>
  <r>
    <x v="70"/>
    <x v="62"/>
  </r>
  <r>
    <x v="71"/>
    <x v="63"/>
  </r>
  <r>
    <x v="72"/>
    <x v="64"/>
  </r>
  <r>
    <x v="73"/>
    <x v="65"/>
  </r>
  <r>
    <x v="74"/>
    <x v="66"/>
  </r>
  <r>
    <x v="75"/>
    <x v="67"/>
  </r>
  <r>
    <x v="76"/>
    <x v="68"/>
  </r>
  <r>
    <x v="77"/>
    <x v="69"/>
  </r>
  <r>
    <x v="78"/>
    <x v="70"/>
  </r>
  <r>
    <x v="79"/>
    <x v="71"/>
  </r>
  <r>
    <x v="48"/>
    <x v="42"/>
  </r>
  <r>
    <x v="48"/>
    <x v="42"/>
  </r>
  <r>
    <x v="48"/>
    <x v="42"/>
  </r>
  <r>
    <x v="48"/>
    <x v="42"/>
  </r>
  <r>
    <x v="48"/>
    <x v="42"/>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2">
  <r>
    <x v="0"/>
    <x v="0"/>
    <x v="0"/>
    <x v="0"/>
  </r>
  <r>
    <x v="1"/>
    <x v="1"/>
    <x v="1"/>
    <x v="1"/>
  </r>
  <r>
    <x v="2"/>
    <x v="2"/>
    <x v="0"/>
    <x v="2"/>
  </r>
  <r>
    <x v="3"/>
    <x v="3"/>
    <x v="1"/>
    <x v="3"/>
  </r>
  <r>
    <x v="4"/>
    <x v="4"/>
    <x v="0"/>
    <x v="4"/>
  </r>
  <r>
    <x v="5"/>
    <x v="3"/>
    <x v="1"/>
    <x v="3"/>
  </r>
  <r>
    <x v="6"/>
    <x v="5"/>
    <x v="1"/>
    <x v="0"/>
  </r>
  <r>
    <x v="7"/>
    <x v="6"/>
    <x v="0"/>
    <x v="0"/>
  </r>
  <r>
    <x v="8"/>
    <x v="7"/>
    <x v="2"/>
    <x v="5"/>
  </r>
  <r>
    <x v="9"/>
    <x v="8"/>
    <x v="2"/>
    <x v="6"/>
  </r>
  <r>
    <x v="10"/>
    <x v="1"/>
    <x v="2"/>
    <x v="7"/>
  </r>
  <r>
    <x v="11"/>
    <x v="9"/>
    <x v="2"/>
    <x v="8"/>
  </r>
  <r>
    <x v="12"/>
    <x v="9"/>
    <x v="3"/>
    <x v="9"/>
  </r>
  <r>
    <x v="13"/>
    <x v="10"/>
    <x v="3"/>
    <x v="10"/>
  </r>
  <r>
    <x v="14"/>
    <x v="4"/>
    <x v="3"/>
    <x v="11"/>
  </r>
  <r>
    <x v="15"/>
    <x v="8"/>
    <x v="1"/>
    <x v="12"/>
  </r>
  <r>
    <x v="16"/>
    <x v="11"/>
    <x v="3"/>
    <x v="13"/>
  </r>
  <r>
    <x v="17"/>
    <x v="6"/>
    <x v="4"/>
    <x v="14"/>
  </r>
  <r>
    <x v="18"/>
    <x v="9"/>
    <x v="3"/>
    <x v="9"/>
  </r>
  <r>
    <x v="19"/>
    <x v="4"/>
    <x v="1"/>
    <x v="15"/>
  </r>
  <r>
    <x v="20"/>
    <x v="10"/>
    <x v="1"/>
    <x v="16"/>
  </r>
  <r>
    <x v="21"/>
    <x v="12"/>
    <x v="0"/>
    <x v="17"/>
  </r>
  <r>
    <x v="22"/>
    <x v="1"/>
    <x v="3"/>
    <x v="18"/>
  </r>
  <r>
    <x v="23"/>
    <x v="2"/>
    <x v="1"/>
    <x v="19"/>
  </r>
  <r>
    <x v="24"/>
    <x v="2"/>
    <x v="1"/>
    <x v="19"/>
  </r>
  <r>
    <x v="25"/>
    <x v="2"/>
    <x v="1"/>
    <x v="19"/>
  </r>
  <r>
    <x v="26"/>
    <x v="2"/>
    <x v="1"/>
    <x v="19"/>
  </r>
  <r>
    <x v="27"/>
    <x v="2"/>
    <x v="1"/>
    <x v="19"/>
  </r>
  <r>
    <x v="28"/>
    <x v="13"/>
    <x v="1"/>
    <x v="20"/>
  </r>
  <r>
    <x v="29"/>
    <x v="14"/>
    <x v="5"/>
    <x v="21"/>
  </r>
  <r>
    <x v="30"/>
    <x v="14"/>
    <x v="5"/>
    <x v="21"/>
  </r>
  <r>
    <x v="31"/>
    <x v="9"/>
    <x v="3"/>
    <x v="9"/>
  </r>
  <r>
    <x v="32"/>
    <x v="0"/>
    <x v="1"/>
    <x v="22"/>
  </r>
  <r>
    <x v="33"/>
    <x v="5"/>
    <x v="1"/>
    <x v="0"/>
  </r>
  <r>
    <x v="34"/>
    <x v="11"/>
    <x v="1"/>
    <x v="23"/>
  </r>
  <r>
    <x v="35"/>
    <x v="5"/>
    <x v="1"/>
    <x v="0"/>
  </r>
  <r>
    <x v="36"/>
    <x v="10"/>
    <x v="0"/>
    <x v="24"/>
  </r>
  <r>
    <x v="37"/>
    <x v="15"/>
    <x v="1"/>
    <x v="25"/>
  </r>
  <r>
    <x v="38"/>
    <x v="10"/>
    <x v="2"/>
    <x v="26"/>
  </r>
  <r>
    <x v="39"/>
    <x v="5"/>
    <x v="1"/>
    <x v="0"/>
  </r>
  <r>
    <x v="40"/>
    <x v="6"/>
    <x v="6"/>
    <x v="20"/>
  </r>
  <r>
    <x v="41"/>
    <x v="11"/>
    <x v="7"/>
    <x v="27"/>
  </r>
  <r>
    <x v="42"/>
    <x v="11"/>
    <x v="5"/>
    <x v="18"/>
  </r>
  <r>
    <x v="43"/>
    <x v="11"/>
    <x v="1"/>
    <x v="23"/>
  </r>
  <r>
    <x v="44"/>
    <x v="16"/>
    <x v="3"/>
    <x v="28"/>
  </r>
  <r>
    <x v="45"/>
    <x v="10"/>
    <x v="7"/>
    <x v="29"/>
  </r>
  <r>
    <x v="46"/>
    <x v="12"/>
    <x v="0"/>
    <x v="17"/>
  </r>
  <r>
    <x v="47"/>
    <x v="12"/>
    <x v="5"/>
    <x v="30"/>
  </r>
  <r>
    <x v="48"/>
    <x v="0"/>
    <x v="3"/>
    <x v="1"/>
  </r>
  <r>
    <x v="49"/>
    <x v="0"/>
    <x v="3"/>
    <x v="1"/>
  </r>
  <r>
    <x v="50"/>
    <x v="11"/>
    <x v="2"/>
    <x v="31"/>
  </r>
  <r>
    <x v="51"/>
    <x v="4"/>
    <x v="0"/>
    <x v="4"/>
  </r>
  <r>
    <x v="52"/>
    <x v="10"/>
    <x v="1"/>
    <x v="16"/>
  </r>
  <r>
    <x v="53"/>
    <x v="0"/>
    <x v="1"/>
    <x v="22"/>
  </r>
  <r>
    <x v="54"/>
    <x v="5"/>
    <x v="1"/>
    <x v="0"/>
  </r>
  <r>
    <x v="55"/>
    <x v="4"/>
    <x v="2"/>
    <x v="32"/>
  </r>
  <r>
    <x v="56"/>
    <x v="4"/>
    <x v="0"/>
    <x v="4"/>
  </r>
  <r>
    <x v="57"/>
    <x v="11"/>
    <x v="1"/>
    <x v="23"/>
  </r>
  <r>
    <x v="58"/>
    <x v="9"/>
    <x v="2"/>
    <x v="8"/>
  </r>
  <r>
    <x v="59"/>
    <x v="11"/>
    <x v="1"/>
    <x v="23"/>
  </r>
  <r>
    <x v="60"/>
    <x v="11"/>
    <x v="1"/>
    <x v="23"/>
  </r>
  <r>
    <x v="61"/>
    <x v="11"/>
    <x v="0"/>
    <x v="33"/>
  </r>
  <r>
    <x v="62"/>
    <x v="11"/>
    <x v="0"/>
    <x v="33"/>
  </r>
  <r>
    <x v="63"/>
    <x v="11"/>
    <x v="0"/>
    <x v="33"/>
  </r>
  <r>
    <x v="64"/>
    <x v="0"/>
    <x v="0"/>
    <x v="0"/>
  </r>
  <r>
    <x v="65"/>
    <x v="11"/>
    <x v="2"/>
    <x v="31"/>
  </r>
  <r>
    <x v="66"/>
    <x v="3"/>
    <x v="2"/>
    <x v="34"/>
  </r>
  <r>
    <x v="67"/>
    <x v="13"/>
    <x v="1"/>
    <x v="20"/>
  </r>
  <r>
    <x v="68"/>
    <x v="12"/>
    <x v="2"/>
    <x v="35"/>
  </r>
  <r>
    <x v="69"/>
    <x v="0"/>
    <x v="0"/>
    <x v="0"/>
  </r>
  <r>
    <x v="70"/>
    <x v="4"/>
    <x v="1"/>
    <x v="36"/>
  </r>
  <r>
    <x v="71"/>
    <x v="0"/>
    <x v="1"/>
    <x v="22"/>
  </r>
  <r>
    <x v="72"/>
    <x v="0"/>
    <x v="3"/>
    <x v="1"/>
  </r>
  <r>
    <x v="73"/>
    <x v="1"/>
    <x v="1"/>
    <x v="1"/>
  </r>
  <r>
    <x v="74"/>
    <x v="9"/>
    <x v="1"/>
    <x v="37"/>
  </r>
  <r>
    <x v="75"/>
    <x v="9"/>
    <x v="0"/>
    <x v="38"/>
  </r>
  <r>
    <x v="76"/>
    <x v="9"/>
    <x v="1"/>
    <x v="37"/>
  </r>
  <r>
    <x v="77"/>
    <x v="17"/>
    <x v="8"/>
    <x v="39"/>
  </r>
  <r>
    <x v="77"/>
    <x v="17"/>
    <x v="8"/>
    <x v="39"/>
  </r>
  <r>
    <x v="77"/>
    <x v="17"/>
    <x v="8"/>
    <x v="39"/>
  </r>
  <r>
    <x v="77"/>
    <x v="17"/>
    <x v="8"/>
    <x v="39"/>
  </r>
  <r>
    <x v="77"/>
    <x v="17"/>
    <x v="8"/>
    <x v="3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ella_pivot1" cacheId="1" applyNumberFormats="0" applyBorderFormats="0" applyFontFormats="0" applyPatternFormats="0" applyAlignmentFormats="0" applyWidthHeightFormats="1" dataCaption="Valori" missingCaption=" " updatedVersion="6" minRefreshableVersion="3" showDrill="0" showDataTips="0" enableDrill="0" rowGrandTotals="0" colGrandTotals="0" createdVersion="5" indent="0" showHeaders="0" compact="0" compactData="0" multipleFieldFilters="0" fieldListSortAscending="1">
  <location ref="B14:E91" firstHeaderRow="0" firstDataRow="0" firstDataCol="4"/>
  <pivotFields count="4">
    <pivotField axis="axisRow" compact="0" outline="0" showAll="0" defaultSubtotal="0">
      <items count="84">
        <item x="77"/>
        <item x="0"/>
        <item x="1"/>
        <item x="2"/>
        <item x="3"/>
        <item x="4"/>
        <item x="5"/>
        <item x="6"/>
        <item x="7"/>
        <item x="8"/>
        <item x="9"/>
        <item x="10"/>
        <item x="11"/>
        <item x="12"/>
        <item x="13"/>
        <item x="15"/>
        <item x="16"/>
        <item x="17"/>
        <item x="18"/>
        <item x="19"/>
        <item x="20"/>
        <item x="22"/>
        <item x="23"/>
        <item x="24"/>
        <item x="25"/>
        <item x="26"/>
        <item x="27"/>
        <item x="28"/>
        <item x="29"/>
        <item x="30"/>
        <item x="31"/>
        <item x="32"/>
        <item x="33"/>
        <item x="34"/>
        <item x="37"/>
        <item x="38"/>
        <item x="42"/>
        <item x="44"/>
        <item x="46"/>
        <item m="1" x="79"/>
        <item x="14"/>
        <item x="43"/>
        <item x="47"/>
        <item m="1" x="83"/>
        <item m="1" x="80"/>
        <item x="48"/>
        <item x="49"/>
        <item x="21"/>
        <item m="1" x="78"/>
        <item x="36"/>
        <item x="40"/>
        <item m="1" x="82"/>
        <item x="45"/>
        <item x="50"/>
        <item x="51"/>
        <item x="52"/>
        <item x="39"/>
        <item x="53"/>
        <item x="54"/>
        <item x="55"/>
        <item x="56"/>
        <item x="57"/>
        <item x="58"/>
        <item x="59"/>
        <item x="60"/>
        <item x="61"/>
        <item x="62"/>
        <item x="63"/>
        <item x="64"/>
        <item x="65"/>
        <item x="66"/>
        <item x="67"/>
        <item x="68"/>
        <item x="69"/>
        <item x="70"/>
        <item x="71"/>
        <item x="72"/>
        <item x="73"/>
        <item x="74"/>
        <item x="75"/>
        <item x="76"/>
        <item m="1" x="81"/>
        <item x="35"/>
        <item x="41"/>
      </items>
    </pivotField>
    <pivotField axis="axisRow" compact="0" outline="0" showAll="0" defaultSubtotal="0">
      <items count="18">
        <item x="14"/>
        <item x="15"/>
        <item x="16"/>
        <item x="6"/>
        <item x="1"/>
        <item x="9"/>
        <item x="3"/>
        <item x="0"/>
        <item x="11"/>
        <item x="4"/>
        <item x="5"/>
        <item x="12"/>
        <item x="10"/>
        <item x="2"/>
        <item x="13"/>
        <item x="8"/>
        <item x="7"/>
        <item x="17"/>
      </items>
    </pivotField>
    <pivotField axis="axisRow" compact="0" outline="0" showAll="0" defaultSubtotal="0">
      <items count="11">
        <item x="5"/>
        <item x="3"/>
        <item x="1"/>
        <item x="0"/>
        <item x="2"/>
        <item x="4"/>
        <item x="8"/>
        <item x="6"/>
        <item x="7"/>
        <item m="1" x="9"/>
        <item m="1" x="10"/>
      </items>
    </pivotField>
    <pivotField axis="axisRow" compact="0" outline="0" showAll="0" defaultSubtotal="0">
      <items count="42">
        <item x="21"/>
        <item x="25"/>
        <item x="28"/>
        <item x="18"/>
        <item x="9"/>
        <item x="1"/>
        <item x="13"/>
        <item x="3"/>
        <item x="22"/>
        <item x="23"/>
        <item x="10"/>
        <item x="7"/>
        <item x="15"/>
        <item x="0"/>
        <item x="8"/>
        <item x="14"/>
        <item x="16"/>
        <item x="4"/>
        <item x="19"/>
        <item x="20"/>
        <item x="17"/>
        <item x="12"/>
        <item x="2"/>
        <item x="26"/>
        <item x="6"/>
        <item x="5"/>
        <item x="39"/>
        <item x="11"/>
        <item x="30"/>
        <item x="24"/>
        <item x="27"/>
        <item m="1" x="40"/>
        <item x="31"/>
        <item x="32"/>
        <item x="33"/>
        <item x="34"/>
        <item x="35"/>
        <item x="37"/>
        <item x="38"/>
        <item x="36"/>
        <item m="1" x="41"/>
        <item x="29"/>
      </items>
    </pivotField>
  </pivotFields>
  <rowFields count="4">
    <field x="0"/>
    <field x="1"/>
    <field x="2"/>
    <field x="3"/>
  </rowFields>
  <rowItems count="78">
    <i>
      <x/>
      <x v="17"/>
      <x v="6"/>
      <x v="26"/>
    </i>
    <i>
      <x v="1"/>
      <x v="7"/>
      <x v="3"/>
      <x v="13"/>
    </i>
    <i>
      <x v="2"/>
      <x v="4"/>
      <x v="2"/>
      <x v="5"/>
    </i>
    <i>
      <x v="3"/>
      <x v="13"/>
      <x v="3"/>
      <x v="22"/>
    </i>
    <i>
      <x v="4"/>
      <x v="6"/>
      <x v="2"/>
      <x v="7"/>
    </i>
    <i>
      <x v="5"/>
      <x v="9"/>
      <x v="3"/>
      <x v="17"/>
    </i>
    <i>
      <x v="6"/>
      <x v="6"/>
      <x v="2"/>
      <x v="7"/>
    </i>
    <i>
      <x v="7"/>
      <x v="10"/>
      <x v="2"/>
      <x v="13"/>
    </i>
    <i>
      <x v="8"/>
      <x v="3"/>
      <x v="3"/>
      <x v="13"/>
    </i>
    <i>
      <x v="9"/>
      <x v="16"/>
      <x v="4"/>
      <x v="25"/>
    </i>
    <i>
      <x v="10"/>
      <x v="15"/>
      <x v="4"/>
      <x v="24"/>
    </i>
    <i>
      <x v="11"/>
      <x v="4"/>
      <x v="4"/>
      <x v="11"/>
    </i>
    <i>
      <x v="12"/>
      <x v="5"/>
      <x v="4"/>
      <x v="14"/>
    </i>
    <i>
      <x v="13"/>
      <x v="5"/>
      <x v="1"/>
      <x v="4"/>
    </i>
    <i>
      <x v="14"/>
      <x v="12"/>
      <x v="1"/>
      <x v="10"/>
    </i>
    <i>
      <x v="15"/>
      <x v="15"/>
      <x v="2"/>
      <x v="21"/>
    </i>
    <i>
      <x v="16"/>
      <x v="8"/>
      <x v="1"/>
      <x v="6"/>
    </i>
    <i>
      <x v="17"/>
      <x v="3"/>
      <x v="5"/>
      <x v="15"/>
    </i>
    <i>
      <x v="18"/>
      <x v="5"/>
      <x v="1"/>
      <x v="4"/>
    </i>
    <i>
      <x v="19"/>
      <x v="9"/>
      <x v="2"/>
      <x v="12"/>
    </i>
    <i>
      <x v="20"/>
      <x v="12"/>
      <x v="2"/>
      <x v="16"/>
    </i>
    <i>
      <x v="21"/>
      <x v="4"/>
      <x v="1"/>
      <x v="3"/>
    </i>
    <i>
      <x v="22"/>
      <x v="13"/>
      <x v="2"/>
      <x v="18"/>
    </i>
    <i>
      <x v="23"/>
      <x v="13"/>
      <x v="2"/>
      <x v="18"/>
    </i>
    <i>
      <x v="24"/>
      <x v="13"/>
      <x v="2"/>
      <x v="18"/>
    </i>
    <i>
      <x v="25"/>
      <x v="13"/>
      <x v="2"/>
      <x v="18"/>
    </i>
    <i>
      <x v="26"/>
      <x v="13"/>
      <x v="2"/>
      <x v="18"/>
    </i>
    <i>
      <x v="27"/>
      <x v="14"/>
      <x v="2"/>
      <x v="19"/>
    </i>
    <i>
      <x v="28"/>
      <x/>
      <x/>
      <x/>
    </i>
    <i>
      <x v="29"/>
      <x/>
      <x/>
      <x/>
    </i>
    <i>
      <x v="30"/>
      <x v="5"/>
      <x v="1"/>
      <x v="4"/>
    </i>
    <i>
      <x v="31"/>
      <x v="7"/>
      <x v="2"/>
      <x v="8"/>
    </i>
    <i>
      <x v="32"/>
      <x v="10"/>
      <x v="2"/>
      <x v="13"/>
    </i>
    <i>
      <x v="33"/>
      <x v="8"/>
      <x v="2"/>
      <x v="9"/>
    </i>
    <i>
      <x v="34"/>
      <x v="1"/>
      <x v="2"/>
      <x v="1"/>
    </i>
    <i>
      <x v="35"/>
      <x v="12"/>
      <x v="4"/>
      <x v="23"/>
    </i>
    <i>
      <x v="36"/>
      <x v="8"/>
      <x/>
      <x v="3"/>
    </i>
    <i>
      <x v="37"/>
      <x v="2"/>
      <x v="1"/>
      <x v="2"/>
    </i>
    <i>
      <x v="38"/>
      <x v="11"/>
      <x v="3"/>
      <x v="20"/>
    </i>
    <i>
      <x v="40"/>
      <x v="9"/>
      <x v="1"/>
      <x v="27"/>
    </i>
    <i>
      <x v="41"/>
      <x v="8"/>
      <x v="2"/>
      <x v="9"/>
    </i>
    <i>
      <x v="42"/>
      <x v="11"/>
      <x/>
      <x v="28"/>
    </i>
    <i>
      <x v="45"/>
      <x v="7"/>
      <x v="1"/>
      <x v="5"/>
    </i>
    <i>
      <x v="46"/>
      <x v="7"/>
      <x v="1"/>
      <x v="5"/>
    </i>
    <i>
      <x v="47"/>
      <x v="11"/>
      <x v="3"/>
      <x v="20"/>
    </i>
    <i>
      <x v="49"/>
      <x v="12"/>
      <x v="3"/>
      <x v="29"/>
    </i>
    <i>
      <x v="50"/>
      <x v="3"/>
      <x v="7"/>
      <x v="19"/>
    </i>
    <i>
      <x v="52"/>
      <x v="12"/>
      <x v="8"/>
      <x v="41"/>
    </i>
    <i>
      <x v="53"/>
      <x v="8"/>
      <x v="4"/>
      <x v="32"/>
    </i>
    <i>
      <x v="54"/>
      <x v="9"/>
      <x v="3"/>
      <x v="17"/>
    </i>
    <i>
      <x v="55"/>
      <x v="12"/>
      <x v="2"/>
      <x v="16"/>
    </i>
    <i>
      <x v="56"/>
      <x v="10"/>
      <x v="2"/>
      <x v="13"/>
    </i>
    <i>
      <x v="57"/>
      <x v="7"/>
      <x v="2"/>
      <x v="8"/>
    </i>
    <i>
      <x v="58"/>
      <x v="10"/>
      <x v="2"/>
      <x v="13"/>
    </i>
    <i>
      <x v="59"/>
      <x v="9"/>
      <x v="4"/>
      <x v="33"/>
    </i>
    <i>
      <x v="60"/>
      <x v="9"/>
      <x v="3"/>
      <x v="17"/>
    </i>
    <i>
      <x v="61"/>
      <x v="8"/>
      <x v="2"/>
      <x v="9"/>
    </i>
    <i>
      <x v="62"/>
      <x v="5"/>
      <x v="4"/>
      <x v="14"/>
    </i>
    <i>
      <x v="63"/>
      <x v="8"/>
      <x v="2"/>
      <x v="9"/>
    </i>
    <i>
      <x v="64"/>
      <x v="8"/>
      <x v="2"/>
      <x v="9"/>
    </i>
    <i>
      <x v="65"/>
      <x v="8"/>
      <x v="3"/>
      <x v="34"/>
    </i>
    <i>
      <x v="66"/>
      <x v="8"/>
      <x v="3"/>
      <x v="34"/>
    </i>
    <i>
      <x v="67"/>
      <x v="8"/>
      <x v="3"/>
      <x v="34"/>
    </i>
    <i>
      <x v="68"/>
      <x v="7"/>
      <x v="3"/>
      <x v="13"/>
    </i>
    <i>
      <x v="69"/>
      <x v="8"/>
      <x v="4"/>
      <x v="32"/>
    </i>
    <i>
      <x v="70"/>
      <x v="6"/>
      <x v="4"/>
      <x v="35"/>
    </i>
    <i>
      <x v="71"/>
      <x v="14"/>
      <x v="2"/>
      <x v="19"/>
    </i>
    <i>
      <x v="72"/>
      <x v="11"/>
      <x v="4"/>
      <x v="36"/>
    </i>
    <i>
      <x v="73"/>
      <x v="7"/>
      <x v="3"/>
      <x v="13"/>
    </i>
    <i>
      <x v="74"/>
      <x v="9"/>
      <x v="2"/>
      <x v="39"/>
    </i>
    <i>
      <x v="75"/>
      <x v="7"/>
      <x v="2"/>
      <x v="8"/>
    </i>
    <i>
      <x v="76"/>
      <x v="7"/>
      <x v="1"/>
      <x v="5"/>
    </i>
    <i>
      <x v="77"/>
      <x v="4"/>
      <x v="2"/>
      <x v="5"/>
    </i>
    <i>
      <x v="78"/>
      <x v="5"/>
      <x v="2"/>
      <x v="37"/>
    </i>
    <i>
      <x v="79"/>
      <x v="5"/>
      <x v="3"/>
      <x v="38"/>
    </i>
    <i>
      <x v="80"/>
      <x v="5"/>
      <x v="2"/>
      <x v="37"/>
    </i>
    <i>
      <x v="82"/>
      <x v="10"/>
      <x v="2"/>
      <x v="13"/>
    </i>
    <i>
      <x v="83"/>
      <x v="8"/>
      <x v="8"/>
      <x v="30"/>
    </i>
  </rowItems>
  <colItems count="1">
    <i/>
  </colItems>
  <formats count="97">
    <format dxfId="778">
      <pivotArea dataOnly="0" labelOnly="1" outline="0" fieldPosition="0">
        <references count="2">
          <reference field="0" count="1" selected="0">
            <x v="0"/>
          </reference>
          <reference field="1" count="1">
            <x v="17"/>
          </reference>
        </references>
      </pivotArea>
    </format>
    <format dxfId="777">
      <pivotArea dataOnly="0" labelOnly="1" outline="0" fieldPosition="0">
        <references count="2">
          <reference field="0" count="1" selected="0">
            <x v="0"/>
          </reference>
          <reference field="1" count="1">
            <x v="17"/>
          </reference>
        </references>
      </pivotArea>
    </format>
    <format dxfId="776">
      <pivotArea dataOnly="0" labelOnly="1" outline="0" fieldPosition="0">
        <references count="3">
          <reference field="0" count="1" selected="0">
            <x v="0"/>
          </reference>
          <reference field="1" count="1" selected="0">
            <x v="17"/>
          </reference>
          <reference field="2" count="1">
            <x v="6"/>
          </reference>
        </references>
      </pivotArea>
    </format>
    <format dxfId="775">
      <pivotArea dataOnly="0" labelOnly="1" outline="0" fieldPosition="0">
        <references count="4">
          <reference field="0" count="1" selected="0">
            <x v="0"/>
          </reference>
          <reference field="1" count="1" selected="0">
            <x v="17"/>
          </reference>
          <reference field="2" count="1" selected="0">
            <x v="6"/>
          </reference>
          <reference field="3" count="1">
            <x v="26"/>
          </reference>
        </references>
      </pivotArea>
    </format>
    <format dxfId="774">
      <pivotArea dataOnly="0" labelOnly="1" outline="0" fieldPosition="0">
        <references count="2">
          <reference field="0" count="1" selected="0">
            <x v="1"/>
          </reference>
          <reference field="1" count="1">
            <x v="7"/>
          </reference>
        </references>
      </pivotArea>
    </format>
    <format dxfId="773">
      <pivotArea dataOnly="0" labelOnly="1" outline="0" fieldPosition="0">
        <references count="2">
          <reference field="0" count="1" selected="0">
            <x v="2"/>
          </reference>
          <reference field="1" count="1">
            <x v="4"/>
          </reference>
        </references>
      </pivotArea>
    </format>
    <format dxfId="772">
      <pivotArea dataOnly="0" labelOnly="1" outline="0" fieldPosition="0">
        <references count="2">
          <reference field="0" count="1" selected="0">
            <x v="3"/>
          </reference>
          <reference field="1" count="1">
            <x v="13"/>
          </reference>
        </references>
      </pivotArea>
    </format>
    <format dxfId="771">
      <pivotArea dataOnly="0" labelOnly="1" outline="0" fieldPosition="0">
        <references count="2">
          <reference field="0" count="1" selected="0">
            <x v="4"/>
          </reference>
          <reference field="1" count="1">
            <x v="6"/>
          </reference>
        </references>
      </pivotArea>
    </format>
    <format dxfId="770">
      <pivotArea dataOnly="0" labelOnly="1" outline="0" fieldPosition="0">
        <references count="2">
          <reference field="0" count="1" selected="0">
            <x v="5"/>
          </reference>
          <reference field="1" count="1">
            <x v="9"/>
          </reference>
        </references>
      </pivotArea>
    </format>
    <format dxfId="769">
      <pivotArea dataOnly="0" labelOnly="1" outline="0" fieldPosition="0">
        <references count="2">
          <reference field="0" count="1" selected="0">
            <x v="6"/>
          </reference>
          <reference field="1" count="1">
            <x v="6"/>
          </reference>
        </references>
      </pivotArea>
    </format>
    <format dxfId="768">
      <pivotArea dataOnly="0" labelOnly="1" outline="0" fieldPosition="0">
        <references count="2">
          <reference field="0" count="1" selected="0">
            <x v="7"/>
          </reference>
          <reference field="1" count="1">
            <x v="10"/>
          </reference>
        </references>
      </pivotArea>
    </format>
    <format dxfId="767">
      <pivotArea dataOnly="0" labelOnly="1" outline="0" fieldPosition="0">
        <references count="2">
          <reference field="0" count="1" selected="0">
            <x v="8"/>
          </reference>
          <reference field="1" count="1">
            <x v="3"/>
          </reference>
        </references>
      </pivotArea>
    </format>
    <format dxfId="766">
      <pivotArea dataOnly="0" labelOnly="1" outline="0" fieldPosition="0">
        <references count="2">
          <reference field="0" count="1" selected="0">
            <x v="9"/>
          </reference>
          <reference field="1" count="1">
            <x v="16"/>
          </reference>
        </references>
      </pivotArea>
    </format>
    <format dxfId="765">
      <pivotArea dataOnly="0" labelOnly="1" outline="0" fieldPosition="0">
        <references count="2">
          <reference field="0" count="1" selected="0">
            <x v="10"/>
          </reference>
          <reference field="1" count="1">
            <x v="15"/>
          </reference>
        </references>
      </pivotArea>
    </format>
    <format dxfId="764">
      <pivotArea dataOnly="0" labelOnly="1" outline="0" fieldPosition="0">
        <references count="2">
          <reference field="0" count="1" selected="0">
            <x v="11"/>
          </reference>
          <reference field="1" count="1">
            <x v="4"/>
          </reference>
        </references>
      </pivotArea>
    </format>
    <format dxfId="763">
      <pivotArea dataOnly="0" labelOnly="1" outline="0" fieldPosition="0">
        <references count="2">
          <reference field="0" count="1" selected="0">
            <x v="12"/>
          </reference>
          <reference field="1" count="1">
            <x v="5"/>
          </reference>
        </references>
      </pivotArea>
    </format>
    <format dxfId="762">
      <pivotArea dataOnly="0" labelOnly="1" outline="0" fieldPosition="0">
        <references count="2">
          <reference field="0" count="1" selected="0">
            <x v="14"/>
          </reference>
          <reference field="1" count="1">
            <x v="12"/>
          </reference>
        </references>
      </pivotArea>
    </format>
    <format dxfId="761">
      <pivotArea dataOnly="0" labelOnly="1" outline="0" fieldPosition="0">
        <references count="2">
          <reference field="0" count="1" selected="0">
            <x v="15"/>
          </reference>
          <reference field="1" count="1">
            <x v="15"/>
          </reference>
        </references>
      </pivotArea>
    </format>
    <format dxfId="760">
      <pivotArea dataOnly="0" labelOnly="1" outline="0" fieldPosition="0">
        <references count="2">
          <reference field="0" count="1" selected="0">
            <x v="16"/>
          </reference>
          <reference field="1" count="1">
            <x v="8"/>
          </reference>
        </references>
      </pivotArea>
    </format>
    <format dxfId="759">
      <pivotArea dataOnly="0" labelOnly="1" outline="0" fieldPosition="0">
        <references count="2">
          <reference field="0" count="1" selected="0">
            <x v="17"/>
          </reference>
          <reference field="1" count="1">
            <x v="3"/>
          </reference>
        </references>
      </pivotArea>
    </format>
    <format dxfId="758">
      <pivotArea dataOnly="0" labelOnly="1" outline="0" fieldPosition="0">
        <references count="2">
          <reference field="0" count="1" selected="0">
            <x v="18"/>
          </reference>
          <reference field="1" count="1">
            <x v="5"/>
          </reference>
        </references>
      </pivotArea>
    </format>
    <format dxfId="757">
      <pivotArea dataOnly="0" labelOnly="1" outline="0" fieldPosition="0">
        <references count="2">
          <reference field="0" count="1" selected="0">
            <x v="19"/>
          </reference>
          <reference field="1" count="1">
            <x v="9"/>
          </reference>
        </references>
      </pivotArea>
    </format>
    <format dxfId="756">
      <pivotArea dataOnly="0" labelOnly="1" outline="0" fieldPosition="0">
        <references count="2">
          <reference field="0" count="1" selected="0">
            <x v="20"/>
          </reference>
          <reference field="1" count="1">
            <x v="12"/>
          </reference>
        </references>
      </pivotArea>
    </format>
    <format dxfId="755">
      <pivotArea dataOnly="0" labelOnly="1" outline="0" fieldPosition="0">
        <references count="2">
          <reference field="0" count="1" selected="0">
            <x v="21"/>
          </reference>
          <reference field="1" count="1">
            <x v="4"/>
          </reference>
        </references>
      </pivotArea>
    </format>
    <format dxfId="754">
      <pivotArea dataOnly="0" labelOnly="1" outline="0" fieldPosition="0">
        <references count="2">
          <reference field="0" count="1" selected="0">
            <x v="22"/>
          </reference>
          <reference field="1" count="1">
            <x v="13"/>
          </reference>
        </references>
      </pivotArea>
    </format>
    <format dxfId="753">
      <pivotArea dataOnly="0" labelOnly="1" outline="0" fieldPosition="0">
        <references count="2">
          <reference field="0" count="1" selected="0">
            <x v="27"/>
          </reference>
          <reference field="1" count="1">
            <x v="14"/>
          </reference>
        </references>
      </pivotArea>
    </format>
    <format dxfId="752">
      <pivotArea dataOnly="0" labelOnly="1" outline="0" fieldPosition="0">
        <references count="2">
          <reference field="0" count="1" selected="0">
            <x v="28"/>
          </reference>
          <reference field="1" count="1">
            <x v="0"/>
          </reference>
        </references>
      </pivotArea>
    </format>
    <format dxfId="751">
      <pivotArea dataOnly="0" labelOnly="1" outline="0" fieldPosition="0">
        <references count="2">
          <reference field="0" count="1" selected="0">
            <x v="30"/>
          </reference>
          <reference field="1" count="1">
            <x v="5"/>
          </reference>
        </references>
      </pivotArea>
    </format>
    <format dxfId="750">
      <pivotArea dataOnly="0" labelOnly="1" outline="0" fieldPosition="0">
        <references count="2">
          <reference field="0" count="1" selected="0">
            <x v="31"/>
          </reference>
          <reference field="1" count="1">
            <x v="7"/>
          </reference>
        </references>
      </pivotArea>
    </format>
    <format dxfId="749">
      <pivotArea dataOnly="0" labelOnly="1" outline="0" fieldPosition="0">
        <references count="2">
          <reference field="0" count="1" selected="0">
            <x v="32"/>
          </reference>
          <reference field="1" count="1">
            <x v="10"/>
          </reference>
        </references>
      </pivotArea>
    </format>
    <format dxfId="748">
      <pivotArea dataOnly="0" labelOnly="1" outline="0" fieldPosition="0">
        <references count="2">
          <reference field="0" count="1" selected="0">
            <x v="33"/>
          </reference>
          <reference field="1" count="1">
            <x v="8"/>
          </reference>
        </references>
      </pivotArea>
    </format>
    <format dxfId="747">
      <pivotArea dataOnly="0" labelOnly="1" outline="0" fieldPosition="0">
        <references count="2">
          <reference field="0" count="1" selected="0">
            <x v="35"/>
          </reference>
          <reference field="1" count="1">
            <x v="12"/>
          </reference>
        </references>
      </pivotArea>
    </format>
    <format dxfId="746">
      <pivotArea dataOnly="0" labelOnly="1" outline="0" fieldPosition="0">
        <references count="2">
          <reference field="0" count="1" selected="0">
            <x v="36"/>
          </reference>
          <reference field="1" count="1">
            <x v="8"/>
          </reference>
        </references>
      </pivotArea>
    </format>
    <format dxfId="745">
      <pivotArea dataOnly="0" labelOnly="1" outline="0" fieldPosition="0">
        <references count="2">
          <reference field="0" count="1" selected="0">
            <x v="37"/>
          </reference>
          <reference field="1" count="1">
            <x v="2"/>
          </reference>
        </references>
      </pivotArea>
    </format>
    <format dxfId="744">
      <pivotArea dataOnly="0" labelOnly="1" outline="0" fieldPosition="0">
        <references count="2">
          <reference field="0" count="1" selected="0">
            <x v="38"/>
          </reference>
          <reference field="1" count="1">
            <x v="11"/>
          </reference>
        </references>
      </pivotArea>
    </format>
    <format dxfId="743">
      <pivotArea dataOnly="0" labelOnly="1" outline="0" fieldPosition="0">
        <references count="2">
          <reference field="0" count="1" selected="0">
            <x v="39"/>
          </reference>
          <reference field="1" count="1">
            <x v="10"/>
          </reference>
        </references>
      </pivotArea>
    </format>
    <format dxfId="742">
      <pivotArea dataOnly="0" labelOnly="1" outline="0" fieldPosition="0">
        <references count="3">
          <reference field="0" count="1" selected="0">
            <x v="1"/>
          </reference>
          <reference field="1" count="1" selected="0">
            <x v="7"/>
          </reference>
          <reference field="2" count="1">
            <x v="3"/>
          </reference>
        </references>
      </pivotArea>
    </format>
    <format dxfId="741">
      <pivotArea dataOnly="0" labelOnly="1" outline="0" fieldPosition="0">
        <references count="3">
          <reference field="0" count="1" selected="0">
            <x v="2"/>
          </reference>
          <reference field="1" count="1" selected="0">
            <x v="4"/>
          </reference>
          <reference field="2" count="1">
            <x v="2"/>
          </reference>
        </references>
      </pivotArea>
    </format>
    <format dxfId="740">
      <pivotArea dataOnly="0" labelOnly="1" outline="0" fieldPosition="0">
        <references count="3">
          <reference field="0" count="1" selected="0">
            <x v="3"/>
          </reference>
          <reference field="1" count="1" selected="0">
            <x v="13"/>
          </reference>
          <reference field="2" count="1">
            <x v="3"/>
          </reference>
        </references>
      </pivotArea>
    </format>
    <format dxfId="739">
      <pivotArea dataOnly="0" labelOnly="1" outline="0" fieldPosition="0">
        <references count="3">
          <reference field="0" count="1" selected="0">
            <x v="4"/>
          </reference>
          <reference field="1" count="1" selected="0">
            <x v="6"/>
          </reference>
          <reference field="2" count="1">
            <x v="2"/>
          </reference>
        </references>
      </pivotArea>
    </format>
    <format dxfId="738">
      <pivotArea dataOnly="0" labelOnly="1" outline="0" fieldPosition="0">
        <references count="3">
          <reference field="0" count="1" selected="0">
            <x v="5"/>
          </reference>
          <reference field="1" count="1" selected="0">
            <x v="9"/>
          </reference>
          <reference field="2" count="1">
            <x v="3"/>
          </reference>
        </references>
      </pivotArea>
    </format>
    <format dxfId="737">
      <pivotArea dataOnly="0" labelOnly="1" outline="0" fieldPosition="0">
        <references count="3">
          <reference field="0" count="1" selected="0">
            <x v="6"/>
          </reference>
          <reference field="1" count="1" selected="0">
            <x v="6"/>
          </reference>
          <reference field="2" count="1">
            <x v="2"/>
          </reference>
        </references>
      </pivotArea>
    </format>
    <format dxfId="736">
      <pivotArea dataOnly="0" labelOnly="1" outline="0" fieldPosition="0">
        <references count="3">
          <reference field="0" count="1" selected="0">
            <x v="8"/>
          </reference>
          <reference field="1" count="1" selected="0">
            <x v="3"/>
          </reference>
          <reference field="2" count="1">
            <x v="3"/>
          </reference>
        </references>
      </pivotArea>
    </format>
    <format dxfId="735">
      <pivotArea dataOnly="0" labelOnly="1" outline="0" fieldPosition="0">
        <references count="3">
          <reference field="0" count="1" selected="0">
            <x v="9"/>
          </reference>
          <reference field="1" count="1" selected="0">
            <x v="16"/>
          </reference>
          <reference field="2" count="1">
            <x v="4"/>
          </reference>
        </references>
      </pivotArea>
    </format>
    <format dxfId="734">
      <pivotArea dataOnly="0" labelOnly="1" outline="0" fieldPosition="0">
        <references count="3">
          <reference field="0" count="1" selected="0">
            <x v="13"/>
          </reference>
          <reference field="1" count="1" selected="0">
            <x v="5"/>
          </reference>
          <reference field="2" count="1">
            <x v="1"/>
          </reference>
        </references>
      </pivotArea>
    </format>
    <format dxfId="733">
      <pivotArea dataOnly="0" labelOnly="1" outline="0" fieldPosition="0">
        <references count="3">
          <reference field="0" count="1" selected="0">
            <x v="16"/>
          </reference>
          <reference field="1" count="1" selected="0">
            <x v="8"/>
          </reference>
          <reference field="2" count="1">
            <x v="1"/>
          </reference>
        </references>
      </pivotArea>
    </format>
    <format dxfId="732">
      <pivotArea dataOnly="0" labelOnly="1" outline="0" fieldPosition="0">
        <references count="3">
          <reference field="0" count="1" selected="0">
            <x v="17"/>
          </reference>
          <reference field="1" count="1" selected="0">
            <x v="3"/>
          </reference>
          <reference field="2" count="1">
            <x v="5"/>
          </reference>
        </references>
      </pivotArea>
    </format>
    <format dxfId="731">
      <pivotArea dataOnly="0" labelOnly="1" outline="0" fieldPosition="0">
        <references count="3">
          <reference field="0" count="1" selected="0">
            <x v="18"/>
          </reference>
          <reference field="1" count="1" selected="0">
            <x v="5"/>
          </reference>
          <reference field="2" count="1">
            <x v="1"/>
          </reference>
        </references>
      </pivotArea>
    </format>
    <format dxfId="730">
      <pivotArea dataOnly="0" labelOnly="1" outline="0" fieldPosition="0">
        <references count="3">
          <reference field="0" count="1" selected="0">
            <x v="19"/>
          </reference>
          <reference field="1" count="1" selected="0">
            <x v="9"/>
          </reference>
          <reference field="2" count="1">
            <x v="2"/>
          </reference>
        </references>
      </pivotArea>
    </format>
    <format dxfId="729">
      <pivotArea dataOnly="0" labelOnly="1" outline="0" fieldPosition="0">
        <references count="3">
          <reference field="0" count="1" selected="0">
            <x v="22"/>
          </reference>
          <reference field="1" count="1" selected="0">
            <x v="13"/>
          </reference>
          <reference field="2" count="1">
            <x v="2"/>
          </reference>
        </references>
      </pivotArea>
    </format>
    <format dxfId="728">
      <pivotArea dataOnly="0" labelOnly="1" outline="0" fieldPosition="0">
        <references count="3">
          <reference field="0" count="1" selected="0">
            <x v="28"/>
          </reference>
          <reference field="1" count="1" selected="0">
            <x v="0"/>
          </reference>
          <reference field="2" count="1">
            <x v="0"/>
          </reference>
        </references>
      </pivotArea>
    </format>
    <format dxfId="727">
      <pivotArea dataOnly="0" labelOnly="1" outline="0" fieldPosition="0">
        <references count="3">
          <reference field="0" count="1" selected="0">
            <x v="30"/>
          </reference>
          <reference field="1" count="1" selected="0">
            <x v="5"/>
          </reference>
          <reference field="2" count="1">
            <x v="1"/>
          </reference>
        </references>
      </pivotArea>
    </format>
    <format dxfId="726">
      <pivotArea dataOnly="0" labelOnly="1" outline="0" fieldPosition="0">
        <references count="3">
          <reference field="0" count="1" selected="0">
            <x v="31"/>
          </reference>
          <reference field="1" count="1" selected="0">
            <x v="7"/>
          </reference>
          <reference field="2" count="1">
            <x v="2"/>
          </reference>
        </references>
      </pivotArea>
    </format>
    <format dxfId="725">
      <pivotArea dataOnly="0" labelOnly="1" outline="0" fieldPosition="0">
        <references count="3">
          <reference field="0" count="1" selected="0">
            <x v="34"/>
          </reference>
          <reference field="1" count="1" selected="0">
            <x v="1"/>
          </reference>
          <reference field="2" count="1">
            <x v="2"/>
          </reference>
        </references>
      </pivotArea>
    </format>
    <format dxfId="724">
      <pivotArea dataOnly="0" labelOnly="1" outline="0" fieldPosition="0">
        <references count="3">
          <reference field="0" count="1" selected="0">
            <x v="35"/>
          </reference>
          <reference field="1" count="1" selected="0">
            <x v="12"/>
          </reference>
          <reference field="2" count="1">
            <x v="4"/>
          </reference>
        </references>
      </pivotArea>
    </format>
    <format dxfId="723">
      <pivotArea dataOnly="0" labelOnly="1" outline="0" fieldPosition="0">
        <references count="3">
          <reference field="0" count="1" selected="0">
            <x v="37"/>
          </reference>
          <reference field="1" count="1" selected="0">
            <x v="2"/>
          </reference>
          <reference field="2" count="1">
            <x v="1"/>
          </reference>
        </references>
      </pivotArea>
    </format>
    <format dxfId="722">
      <pivotArea dataOnly="0" labelOnly="1" outline="0" fieldPosition="0">
        <references count="3">
          <reference field="0" count="1" selected="0">
            <x v="38"/>
          </reference>
          <reference field="1" count="1" selected="0">
            <x v="11"/>
          </reference>
          <reference field="2" count="1">
            <x v="3"/>
          </reference>
        </references>
      </pivotArea>
    </format>
    <format dxfId="721">
      <pivotArea dataOnly="0" labelOnly="1" outline="0" fieldPosition="0">
        <references count="3">
          <reference field="0" count="1" selected="0">
            <x v="39"/>
          </reference>
          <reference field="1" count="1" selected="0">
            <x v="10"/>
          </reference>
          <reference field="2" count="1">
            <x v="2"/>
          </reference>
        </references>
      </pivotArea>
    </format>
    <format dxfId="720">
      <pivotArea dataOnly="0" labelOnly="1" outline="0" fieldPosition="0">
        <references count="4">
          <reference field="0" count="1" selected="0">
            <x v="1"/>
          </reference>
          <reference field="1" count="1" selected="0">
            <x v="7"/>
          </reference>
          <reference field="2" count="1" selected="0">
            <x v="3"/>
          </reference>
          <reference field="3" count="1">
            <x v="13"/>
          </reference>
        </references>
      </pivotArea>
    </format>
    <format dxfId="719">
      <pivotArea dataOnly="0" labelOnly="1" outline="0" fieldPosition="0">
        <references count="4">
          <reference field="0" count="1" selected="0">
            <x v="2"/>
          </reference>
          <reference field="1" count="1" selected="0">
            <x v="4"/>
          </reference>
          <reference field="2" count="1" selected="0">
            <x v="2"/>
          </reference>
          <reference field="3" count="1">
            <x v="5"/>
          </reference>
        </references>
      </pivotArea>
    </format>
    <format dxfId="718">
      <pivotArea dataOnly="0" labelOnly="1" outline="0" fieldPosition="0">
        <references count="4">
          <reference field="0" count="1" selected="0">
            <x v="3"/>
          </reference>
          <reference field="1" count="1" selected="0">
            <x v="13"/>
          </reference>
          <reference field="2" count="1" selected="0">
            <x v="3"/>
          </reference>
          <reference field="3" count="1">
            <x v="22"/>
          </reference>
        </references>
      </pivotArea>
    </format>
    <format dxfId="717">
      <pivotArea dataOnly="0" labelOnly="1" outline="0" fieldPosition="0">
        <references count="4">
          <reference field="0" count="1" selected="0">
            <x v="4"/>
          </reference>
          <reference field="1" count="1" selected="0">
            <x v="6"/>
          </reference>
          <reference field="2" count="1" selected="0">
            <x v="2"/>
          </reference>
          <reference field="3" count="1">
            <x v="7"/>
          </reference>
        </references>
      </pivotArea>
    </format>
    <format dxfId="716">
      <pivotArea dataOnly="0" labelOnly="1" outline="0" fieldPosition="0">
        <references count="4">
          <reference field="0" count="1" selected="0">
            <x v="5"/>
          </reference>
          <reference field="1" count="1" selected="0">
            <x v="9"/>
          </reference>
          <reference field="2" count="1" selected="0">
            <x v="3"/>
          </reference>
          <reference field="3" count="1">
            <x v="17"/>
          </reference>
        </references>
      </pivotArea>
    </format>
    <format dxfId="715">
      <pivotArea dataOnly="0" labelOnly="1" outline="0" fieldPosition="0">
        <references count="4">
          <reference field="0" count="1" selected="0">
            <x v="6"/>
          </reference>
          <reference field="1" count="1" selected="0">
            <x v="6"/>
          </reference>
          <reference field="2" count="1" selected="0">
            <x v="2"/>
          </reference>
          <reference field="3" count="1">
            <x v="7"/>
          </reference>
        </references>
      </pivotArea>
    </format>
    <format dxfId="714">
      <pivotArea dataOnly="0" labelOnly="1" outline="0" fieldPosition="0">
        <references count="4">
          <reference field="0" count="1" selected="0">
            <x v="7"/>
          </reference>
          <reference field="1" count="1" selected="0">
            <x v="10"/>
          </reference>
          <reference field="2" count="1" selected="0">
            <x v="2"/>
          </reference>
          <reference field="3" count="1">
            <x v="13"/>
          </reference>
        </references>
      </pivotArea>
    </format>
    <format dxfId="713">
      <pivotArea dataOnly="0" labelOnly="1" outline="0" fieldPosition="0">
        <references count="4">
          <reference field="0" count="1" selected="0">
            <x v="8"/>
          </reference>
          <reference field="1" count="1" selected="0">
            <x v="3"/>
          </reference>
          <reference field="2" count="1" selected="0">
            <x v="3"/>
          </reference>
          <reference field="3" count="1">
            <x v="13"/>
          </reference>
        </references>
      </pivotArea>
    </format>
    <format dxfId="712">
      <pivotArea dataOnly="0" labelOnly="1" outline="0" fieldPosition="0">
        <references count="4">
          <reference field="0" count="1" selected="0">
            <x v="9"/>
          </reference>
          <reference field="1" count="1" selected="0">
            <x v="16"/>
          </reference>
          <reference field="2" count="1" selected="0">
            <x v="4"/>
          </reference>
          <reference field="3" count="1">
            <x v="25"/>
          </reference>
        </references>
      </pivotArea>
    </format>
    <format dxfId="711">
      <pivotArea dataOnly="0" labelOnly="1" outline="0" fieldPosition="0">
        <references count="4">
          <reference field="0" count="1" selected="0">
            <x v="10"/>
          </reference>
          <reference field="1" count="1" selected="0">
            <x v="15"/>
          </reference>
          <reference field="2" count="1" selected="0">
            <x v="4"/>
          </reference>
          <reference field="3" count="1">
            <x v="24"/>
          </reference>
        </references>
      </pivotArea>
    </format>
    <format dxfId="710">
      <pivotArea dataOnly="0" labelOnly="1" outline="0" fieldPosition="0">
        <references count="4">
          <reference field="0" count="1" selected="0">
            <x v="11"/>
          </reference>
          <reference field="1" count="1" selected="0">
            <x v="4"/>
          </reference>
          <reference field="2" count="1" selected="0">
            <x v="4"/>
          </reference>
          <reference field="3" count="1">
            <x v="11"/>
          </reference>
        </references>
      </pivotArea>
    </format>
    <format dxfId="709">
      <pivotArea dataOnly="0" labelOnly="1" outline="0" fieldPosition="0">
        <references count="4">
          <reference field="0" count="1" selected="0">
            <x v="12"/>
          </reference>
          <reference field="1" count="1" selected="0">
            <x v="5"/>
          </reference>
          <reference field="2" count="1" selected="0">
            <x v="4"/>
          </reference>
          <reference field="3" count="1">
            <x v="14"/>
          </reference>
        </references>
      </pivotArea>
    </format>
    <format dxfId="708">
      <pivotArea dataOnly="0" labelOnly="1" outline="0" fieldPosition="0">
        <references count="4">
          <reference field="0" count="1" selected="0">
            <x v="13"/>
          </reference>
          <reference field="1" count="1" selected="0">
            <x v="5"/>
          </reference>
          <reference field="2" count="1" selected="0">
            <x v="1"/>
          </reference>
          <reference field="3" count="1">
            <x v="4"/>
          </reference>
        </references>
      </pivotArea>
    </format>
    <format dxfId="707">
      <pivotArea dataOnly="0" labelOnly="1" outline="0" fieldPosition="0">
        <references count="4">
          <reference field="0" count="1" selected="0">
            <x v="14"/>
          </reference>
          <reference field="1" count="1" selected="0">
            <x v="12"/>
          </reference>
          <reference field="2" count="1" selected="0">
            <x v="1"/>
          </reference>
          <reference field="3" count="1">
            <x v="10"/>
          </reference>
        </references>
      </pivotArea>
    </format>
    <format dxfId="706">
      <pivotArea dataOnly="0" labelOnly="1" outline="0" fieldPosition="0">
        <references count="4">
          <reference field="0" count="1" selected="0">
            <x v="15"/>
          </reference>
          <reference field="1" count="1" selected="0">
            <x v="15"/>
          </reference>
          <reference field="2" count="1" selected="0">
            <x v="2"/>
          </reference>
          <reference field="3" count="1">
            <x v="21"/>
          </reference>
        </references>
      </pivotArea>
    </format>
    <format dxfId="705">
      <pivotArea dataOnly="0" labelOnly="1" outline="0" fieldPosition="0">
        <references count="4">
          <reference field="0" count="1" selected="0">
            <x v="16"/>
          </reference>
          <reference field="1" count="1" selected="0">
            <x v="8"/>
          </reference>
          <reference field="2" count="1" selected="0">
            <x v="1"/>
          </reference>
          <reference field="3" count="1">
            <x v="6"/>
          </reference>
        </references>
      </pivotArea>
    </format>
    <format dxfId="704">
      <pivotArea dataOnly="0" labelOnly="1" outline="0" fieldPosition="0">
        <references count="4">
          <reference field="0" count="1" selected="0">
            <x v="17"/>
          </reference>
          <reference field="1" count="1" selected="0">
            <x v="3"/>
          </reference>
          <reference field="2" count="1" selected="0">
            <x v="5"/>
          </reference>
          <reference field="3" count="1">
            <x v="15"/>
          </reference>
        </references>
      </pivotArea>
    </format>
    <format dxfId="703">
      <pivotArea dataOnly="0" labelOnly="1" outline="0" fieldPosition="0">
        <references count="4">
          <reference field="0" count="1" selected="0">
            <x v="18"/>
          </reference>
          <reference field="1" count="1" selected="0">
            <x v="5"/>
          </reference>
          <reference field="2" count="1" selected="0">
            <x v="1"/>
          </reference>
          <reference field="3" count="1">
            <x v="4"/>
          </reference>
        </references>
      </pivotArea>
    </format>
    <format dxfId="702">
      <pivotArea dataOnly="0" labelOnly="1" outline="0" fieldPosition="0">
        <references count="4">
          <reference field="0" count="1" selected="0">
            <x v="19"/>
          </reference>
          <reference field="1" count="1" selected="0">
            <x v="9"/>
          </reference>
          <reference field="2" count="1" selected="0">
            <x v="2"/>
          </reference>
          <reference field="3" count="1">
            <x v="12"/>
          </reference>
        </references>
      </pivotArea>
    </format>
    <format dxfId="701">
      <pivotArea dataOnly="0" labelOnly="1" outline="0" fieldPosition="0">
        <references count="4">
          <reference field="0" count="1" selected="0">
            <x v="20"/>
          </reference>
          <reference field="1" count="1" selected="0">
            <x v="12"/>
          </reference>
          <reference field="2" count="1" selected="0">
            <x v="2"/>
          </reference>
          <reference field="3" count="1">
            <x v="16"/>
          </reference>
        </references>
      </pivotArea>
    </format>
    <format dxfId="700">
      <pivotArea dataOnly="0" labelOnly="1" outline="0" fieldPosition="0">
        <references count="4">
          <reference field="0" count="1" selected="0">
            <x v="21"/>
          </reference>
          <reference field="1" count="1" selected="0">
            <x v="4"/>
          </reference>
          <reference field="2" count="1" selected="0">
            <x v="1"/>
          </reference>
          <reference field="3" count="1">
            <x v="3"/>
          </reference>
        </references>
      </pivotArea>
    </format>
    <format dxfId="699">
      <pivotArea dataOnly="0" labelOnly="1" outline="0" fieldPosition="0">
        <references count="4">
          <reference field="0" count="1" selected="0">
            <x v="22"/>
          </reference>
          <reference field="1" count="1" selected="0">
            <x v="13"/>
          </reference>
          <reference field="2" count="1" selected="0">
            <x v="2"/>
          </reference>
          <reference field="3" count="1">
            <x v="18"/>
          </reference>
        </references>
      </pivotArea>
    </format>
    <format dxfId="698">
      <pivotArea dataOnly="0" labelOnly="1" outline="0" fieldPosition="0">
        <references count="4">
          <reference field="0" count="1" selected="0">
            <x v="23"/>
          </reference>
          <reference field="1" count="1" selected="0">
            <x v="13"/>
          </reference>
          <reference field="2" count="1" selected="0">
            <x v="2"/>
          </reference>
          <reference field="3" count="1">
            <x v="18"/>
          </reference>
        </references>
      </pivotArea>
    </format>
    <format dxfId="697">
      <pivotArea dataOnly="0" labelOnly="1" outline="0" fieldPosition="0">
        <references count="4">
          <reference field="0" count="1" selected="0">
            <x v="24"/>
          </reference>
          <reference field="1" count="1" selected="0">
            <x v="13"/>
          </reference>
          <reference field="2" count="1" selected="0">
            <x v="2"/>
          </reference>
          <reference field="3" count="1">
            <x v="18"/>
          </reference>
        </references>
      </pivotArea>
    </format>
    <format dxfId="696">
      <pivotArea dataOnly="0" labelOnly="1" outline="0" fieldPosition="0">
        <references count="4">
          <reference field="0" count="1" selected="0">
            <x v="25"/>
          </reference>
          <reference field="1" count="1" selected="0">
            <x v="13"/>
          </reference>
          <reference field="2" count="1" selected="0">
            <x v="2"/>
          </reference>
          <reference field="3" count="1">
            <x v="18"/>
          </reference>
        </references>
      </pivotArea>
    </format>
    <format dxfId="695">
      <pivotArea dataOnly="0" labelOnly="1" outline="0" fieldPosition="0">
        <references count="4">
          <reference field="0" count="1" selected="0">
            <x v="26"/>
          </reference>
          <reference field="1" count="1" selected="0">
            <x v="13"/>
          </reference>
          <reference field="2" count="1" selected="0">
            <x v="2"/>
          </reference>
          <reference field="3" count="1">
            <x v="18"/>
          </reference>
        </references>
      </pivotArea>
    </format>
    <format dxfId="694">
      <pivotArea dataOnly="0" labelOnly="1" outline="0" fieldPosition="0">
        <references count="4">
          <reference field="0" count="1" selected="0">
            <x v="27"/>
          </reference>
          <reference field="1" count="1" selected="0">
            <x v="14"/>
          </reference>
          <reference field="2" count="1" selected="0">
            <x v="2"/>
          </reference>
          <reference field="3" count="1">
            <x v="19"/>
          </reference>
        </references>
      </pivotArea>
    </format>
    <format dxfId="693">
      <pivotArea dataOnly="0" labelOnly="1" outline="0" fieldPosition="0">
        <references count="4">
          <reference field="0" count="1" selected="0">
            <x v="28"/>
          </reference>
          <reference field="1" count="1" selected="0">
            <x v="0"/>
          </reference>
          <reference field="2" count="1" selected="0">
            <x v="0"/>
          </reference>
          <reference field="3" count="1">
            <x v="0"/>
          </reference>
        </references>
      </pivotArea>
    </format>
    <format dxfId="692">
      <pivotArea dataOnly="0" labelOnly="1" outline="0" fieldPosition="0">
        <references count="4">
          <reference field="0" count="1" selected="0">
            <x v="29"/>
          </reference>
          <reference field="1" count="1" selected="0">
            <x v="0"/>
          </reference>
          <reference field="2" count="1" selected="0">
            <x v="0"/>
          </reference>
          <reference field="3" count="1">
            <x v="0"/>
          </reference>
        </references>
      </pivotArea>
    </format>
    <format dxfId="691">
      <pivotArea dataOnly="0" labelOnly="1" outline="0" fieldPosition="0">
        <references count="4">
          <reference field="0" count="1" selected="0">
            <x v="30"/>
          </reference>
          <reference field="1" count="1" selected="0">
            <x v="5"/>
          </reference>
          <reference field="2" count="1" selected="0">
            <x v="1"/>
          </reference>
          <reference field="3" count="1">
            <x v="4"/>
          </reference>
        </references>
      </pivotArea>
    </format>
    <format dxfId="690">
      <pivotArea dataOnly="0" labelOnly="1" outline="0" fieldPosition="0">
        <references count="4">
          <reference field="0" count="1" selected="0">
            <x v="31"/>
          </reference>
          <reference field="1" count="1" selected="0">
            <x v="7"/>
          </reference>
          <reference field="2" count="1" selected="0">
            <x v="2"/>
          </reference>
          <reference field="3" count="1">
            <x v="8"/>
          </reference>
        </references>
      </pivotArea>
    </format>
    <format dxfId="689">
      <pivotArea dataOnly="0" labelOnly="1" outline="0" fieldPosition="0">
        <references count="4">
          <reference field="0" count="1" selected="0">
            <x v="32"/>
          </reference>
          <reference field="1" count="1" selected="0">
            <x v="10"/>
          </reference>
          <reference field="2" count="1" selected="0">
            <x v="2"/>
          </reference>
          <reference field="3" count="1">
            <x v="13"/>
          </reference>
        </references>
      </pivotArea>
    </format>
    <format dxfId="688">
      <pivotArea dataOnly="0" labelOnly="1" outline="0" fieldPosition="0">
        <references count="4">
          <reference field="0" count="1" selected="0">
            <x v="33"/>
          </reference>
          <reference field="1" count="1" selected="0">
            <x v="8"/>
          </reference>
          <reference field="2" count="1" selected="0">
            <x v="2"/>
          </reference>
          <reference field="3" count="1">
            <x v="9"/>
          </reference>
        </references>
      </pivotArea>
    </format>
    <format dxfId="687">
      <pivotArea dataOnly="0" labelOnly="1" outline="0" fieldPosition="0">
        <references count="4">
          <reference field="0" count="1" selected="0">
            <x v="34"/>
          </reference>
          <reference field="1" count="1" selected="0">
            <x v="1"/>
          </reference>
          <reference field="2" count="1" selected="0">
            <x v="2"/>
          </reference>
          <reference field="3" count="1">
            <x v="1"/>
          </reference>
        </references>
      </pivotArea>
    </format>
    <format dxfId="686">
      <pivotArea dataOnly="0" labelOnly="1" outline="0" fieldPosition="0">
        <references count="4">
          <reference field="0" count="1" selected="0">
            <x v="35"/>
          </reference>
          <reference field="1" count="1" selected="0">
            <x v="12"/>
          </reference>
          <reference field="2" count="1" selected="0">
            <x v="4"/>
          </reference>
          <reference field="3" count="1">
            <x v="23"/>
          </reference>
        </references>
      </pivotArea>
    </format>
    <format dxfId="685">
      <pivotArea dataOnly="0" labelOnly="1" outline="0" fieldPosition="0">
        <references count="4">
          <reference field="0" count="1" selected="0">
            <x v="36"/>
          </reference>
          <reference field="1" count="1" selected="0">
            <x v="8"/>
          </reference>
          <reference field="2" count="1" selected="0">
            <x v="0"/>
          </reference>
          <reference field="3" count="1">
            <x v="3"/>
          </reference>
        </references>
      </pivotArea>
    </format>
    <format dxfId="684">
      <pivotArea dataOnly="0" labelOnly="1" outline="0" fieldPosition="0">
        <references count="4">
          <reference field="0" count="1" selected="0">
            <x v="37"/>
          </reference>
          <reference field="1" count="1" selected="0">
            <x v="2"/>
          </reference>
          <reference field="2" count="1" selected="0">
            <x v="1"/>
          </reference>
          <reference field="3" count="1">
            <x v="2"/>
          </reference>
        </references>
      </pivotArea>
    </format>
    <format dxfId="683">
      <pivotArea dataOnly="0" labelOnly="1" outline="0" fieldPosition="0">
        <references count="4">
          <reference field="0" count="1" selected="0">
            <x v="38"/>
          </reference>
          <reference field="1" count="1" selected="0">
            <x v="11"/>
          </reference>
          <reference field="2" count="1" selected="0">
            <x v="3"/>
          </reference>
          <reference field="3" count="1">
            <x v="20"/>
          </reference>
        </references>
      </pivotArea>
    </format>
    <format dxfId="682">
      <pivotArea dataOnly="0" labelOnly="1" outline="0" fieldPosition="0">
        <references count="4">
          <reference field="0" count="1" selected="0">
            <x v="39"/>
          </reference>
          <reference field="1" count="1" selected="0">
            <x v="10"/>
          </reference>
          <reference field="2" count="1" selected="0">
            <x v="2"/>
          </reference>
          <reference field="3" count="1">
            <x v="13"/>
          </reference>
        </references>
      </pivotArea>
    </format>
  </formats>
  <pivotTableStyleInfo name="PivotStyleMedium11" showRowHeaders="0"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Tabella_pivot1" cacheId="0" applyNumberFormats="0" applyBorderFormats="0" applyFontFormats="0" applyPatternFormats="0" applyAlignmentFormats="0" applyWidthHeightFormats="1" dataCaption="Valori" updatedVersion="6" minRefreshableVersion="3" showDrill="0" showDataTips="0" enableDrill="0" rowGrandTotals="0" colGrandTotals="0" itemPrintTitles="1" createdVersion="5" indent="0" showHeaders="0" compact="0" compactData="0" multipleFieldFilters="0">
  <location ref="B6:C85" firstHeaderRow="0" firstDataRow="0" firstDataCol="2"/>
  <pivotFields count="2">
    <pivotField axis="axisRow" compact="0" outline="0" showAll="0" defaultSubtotal="0">
      <items count="82">
        <item x="48"/>
        <item x="0"/>
        <item x="1"/>
        <item x="2"/>
        <item x="3"/>
        <item x="4"/>
        <item x="5"/>
        <item x="6"/>
        <item x="7"/>
        <item x="8"/>
        <item x="9"/>
        <item x="10"/>
        <item x="11"/>
        <item x="12"/>
        <item x="13"/>
        <item x="15"/>
        <item x="16"/>
        <item x="17"/>
        <item x="18"/>
        <item x="19"/>
        <item x="20"/>
        <item x="22"/>
        <item x="23"/>
        <item x="24"/>
        <item x="25"/>
        <item x="26"/>
        <item x="27"/>
        <item x="28"/>
        <item x="29"/>
        <item x="30"/>
        <item x="31"/>
        <item x="32"/>
        <item x="33"/>
        <item x="34"/>
        <item x="37"/>
        <item x="38"/>
        <item x="42"/>
        <item x="44"/>
        <item x="46"/>
        <item x="47"/>
        <item x="14"/>
        <item x="21"/>
        <item x="35"/>
        <item x="36"/>
        <item x="39"/>
        <item x="40"/>
        <item x="41"/>
        <item x="43"/>
        <item x="45"/>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m="1" x="80"/>
        <item m="1" x="81"/>
      </items>
    </pivotField>
    <pivotField axis="axisRow" compact="0" outline="0" showAll="0" defaultSubtotal="0">
      <items count="73">
        <item x="42"/>
        <item x="7"/>
        <item x="17"/>
        <item x="9"/>
        <item n="Occorre adottare ogni misura possibile affinché le commissioni di concorso operino nella massima trasparenza, disponendo la pubblicazione più ampia e tempestiva possibile dei verbali di concorso." x="0"/>
        <item x="22"/>
        <item x="41"/>
        <item x="25"/>
        <item x="11"/>
        <item x="6"/>
        <item x="5"/>
        <item x="14"/>
        <item x="4"/>
        <item x="10"/>
        <item x="36"/>
        <item x="3"/>
        <item x="40"/>
        <item x="23"/>
        <item x="24"/>
        <item n="Rispetto della Legge n. 241/90 e del D.lgs. n. 267/2000 e delle norme speciali." x="31"/>
        <item x="26"/>
        <item x="28"/>
        <item x="20"/>
        <item x="21"/>
        <item n="Occorre verificare il conferimento dell'incarico mediante procedura a evidenza pubblica,l'estensione del rispetto degli obblighi previsti codice di comportamento dell’ente, l'assenza conflitto di interessi e la dichiarazione di assenza di incompatibilità" x="2"/>
        <item x="8"/>
        <item x="15"/>
        <item x="38"/>
        <item x="13"/>
        <item x="1"/>
        <item x="19"/>
        <item x="16"/>
        <item x="27"/>
        <item x="32"/>
        <item x="12"/>
        <item x="18"/>
        <item x="29"/>
        <item x="30"/>
        <item x="33"/>
        <item n="Rispetto del codice di comportamento." x="34"/>
        <item x="35"/>
        <item x="37"/>
        <item x="39"/>
        <item x="43"/>
        <item x="44"/>
        <item n="Verifica delle operazioni compiute dagli ufficiali d'anagrafe tenuto conto che il procedimento si basa anche sulle riusltanze degli accertamenti compiuti  dagli Agenti di Polizia Locale in merito al requisito della dimora abituale. " x="45"/>
        <item x="46"/>
        <item x="47"/>
        <item x="48"/>
        <item x="49"/>
        <item x="50"/>
        <item x="51"/>
        <item x="52"/>
        <item x="53"/>
        <item x="54"/>
        <item x="55"/>
        <item x="56"/>
        <item x="57"/>
        <item x="58"/>
        <item x="59"/>
        <item x="60"/>
        <item x="61"/>
        <item x="62"/>
        <item x="63"/>
        <item x="64"/>
        <item x="65"/>
        <item x="66"/>
        <item x="67"/>
        <item x="68"/>
        <item x="69"/>
        <item x="70"/>
        <item x="71"/>
        <item m="1" x="72"/>
      </items>
    </pivotField>
  </pivotFields>
  <rowFields count="2">
    <field x="0"/>
    <field x="1"/>
  </rowFields>
  <rowItems count="80">
    <i>
      <x/>
      <x/>
    </i>
    <i>
      <x v="1"/>
      <x v="4"/>
    </i>
    <i>
      <x v="2"/>
      <x v="29"/>
    </i>
    <i>
      <x v="3"/>
      <x v="24"/>
    </i>
    <i>
      <x v="4"/>
      <x v="15"/>
    </i>
    <i>
      <x v="5"/>
      <x v="15"/>
    </i>
    <i>
      <x v="6"/>
      <x v="12"/>
    </i>
    <i>
      <x v="7"/>
      <x v="10"/>
    </i>
    <i>
      <x v="8"/>
      <x v="9"/>
    </i>
    <i>
      <x v="9"/>
      <x v="1"/>
    </i>
    <i>
      <x v="10"/>
      <x v="1"/>
    </i>
    <i>
      <x v="11"/>
      <x v="25"/>
    </i>
    <i>
      <x v="12"/>
      <x v="3"/>
    </i>
    <i>
      <x v="13"/>
      <x v="13"/>
    </i>
    <i>
      <x v="14"/>
      <x v="8"/>
    </i>
    <i>
      <x v="15"/>
      <x v="28"/>
    </i>
    <i>
      <x v="16"/>
      <x v="11"/>
    </i>
    <i>
      <x v="17"/>
      <x v="26"/>
    </i>
    <i>
      <x v="18"/>
      <x v="31"/>
    </i>
    <i>
      <x v="19"/>
      <x v="31"/>
    </i>
    <i>
      <x v="20"/>
      <x v="2"/>
    </i>
    <i>
      <x v="21"/>
      <x v="30"/>
    </i>
    <i>
      <x v="22"/>
      <x v="22"/>
    </i>
    <i>
      <x v="23"/>
      <x v="22"/>
    </i>
    <i>
      <x v="24"/>
      <x v="22"/>
    </i>
    <i>
      <x v="25"/>
      <x v="22"/>
    </i>
    <i>
      <x v="26"/>
      <x v="23"/>
    </i>
    <i>
      <x v="27"/>
      <x v="5"/>
    </i>
    <i>
      <x v="28"/>
      <x v="17"/>
    </i>
    <i>
      <x v="29"/>
      <x v="18"/>
    </i>
    <i>
      <x v="30"/>
      <x v="7"/>
    </i>
    <i>
      <x v="31"/>
      <x v="20"/>
    </i>
    <i>
      <x v="32"/>
      <x v="32"/>
    </i>
    <i>
      <x v="33"/>
      <x v="21"/>
    </i>
    <i>
      <x v="34"/>
      <x v="19"/>
    </i>
    <i>
      <x v="35"/>
      <x v="33"/>
    </i>
    <i>
      <x v="36"/>
      <x v="14"/>
    </i>
    <i>
      <x v="37"/>
      <x v="27"/>
    </i>
    <i>
      <x v="38"/>
      <x v="16"/>
    </i>
    <i>
      <x v="39"/>
      <x v="6"/>
    </i>
    <i>
      <x v="40"/>
      <x v="34"/>
    </i>
    <i>
      <x v="41"/>
      <x v="35"/>
    </i>
    <i>
      <x v="42"/>
      <x v="36"/>
    </i>
    <i>
      <x v="43"/>
      <x v="37"/>
    </i>
    <i>
      <x v="44"/>
      <x v="38"/>
    </i>
    <i>
      <x v="45"/>
      <x v="39"/>
    </i>
    <i>
      <x v="46"/>
      <x v="40"/>
    </i>
    <i>
      <x v="47"/>
      <x v="41"/>
    </i>
    <i>
      <x v="48"/>
      <x v="42"/>
    </i>
    <i>
      <x v="49"/>
      <x v="43"/>
    </i>
    <i>
      <x v="50"/>
      <x v="44"/>
    </i>
    <i>
      <x v="51"/>
      <x v="45"/>
    </i>
    <i>
      <x v="52"/>
      <x v="46"/>
    </i>
    <i>
      <x v="53"/>
      <x v="47"/>
    </i>
    <i>
      <x v="54"/>
      <x v="48"/>
    </i>
    <i>
      <x v="55"/>
      <x v="49"/>
    </i>
    <i>
      <x v="56"/>
      <x v="50"/>
    </i>
    <i>
      <x v="57"/>
      <x v="51"/>
    </i>
    <i>
      <x v="58"/>
      <x v="52"/>
    </i>
    <i>
      <x v="59"/>
      <x v="53"/>
    </i>
    <i>
      <x v="60"/>
      <x v="54"/>
    </i>
    <i>
      <x v="61"/>
      <x v="55"/>
    </i>
    <i>
      <x v="62"/>
      <x v="56"/>
    </i>
    <i>
      <x v="63"/>
      <x v="57"/>
    </i>
    <i>
      <x v="64"/>
      <x v="58"/>
    </i>
    <i>
      <x v="65"/>
      <x v="59"/>
    </i>
    <i>
      <x v="66"/>
      <x v="59"/>
    </i>
    <i>
      <x v="67"/>
      <x v="60"/>
    </i>
    <i>
      <x v="68"/>
      <x v="61"/>
    </i>
    <i>
      <x v="69"/>
      <x v="62"/>
    </i>
    <i>
      <x v="70"/>
      <x v="62"/>
    </i>
    <i>
      <x v="71"/>
      <x v="63"/>
    </i>
    <i>
      <x v="72"/>
      <x v="64"/>
    </i>
    <i>
      <x v="73"/>
      <x v="65"/>
    </i>
    <i>
      <x v="74"/>
      <x v="66"/>
    </i>
    <i>
      <x v="75"/>
      <x v="67"/>
    </i>
    <i>
      <x v="76"/>
      <x v="68"/>
    </i>
    <i>
      <x v="77"/>
      <x v="69"/>
    </i>
    <i>
      <x v="78"/>
      <x v="70"/>
    </i>
    <i>
      <x v="79"/>
      <x v="71"/>
    </i>
  </rowItems>
  <colItems count="1">
    <i/>
  </colItems>
  <formats count="682">
    <format dxfId="681">
      <pivotArea dataOnly="0" labelOnly="1" outline="0" fieldPosition="0">
        <references count="2">
          <reference field="0" count="1" selected="0">
            <x v="0"/>
          </reference>
          <reference field="1" count="0"/>
        </references>
      </pivotArea>
    </format>
    <format dxfId="680">
      <pivotArea dataOnly="0" labelOnly="1" outline="0" fieldPosition="0">
        <references count="1">
          <reference field="0" count="1">
            <x v="0"/>
          </reference>
        </references>
      </pivotArea>
    </format>
    <format dxfId="679">
      <pivotArea dataOnly="0" labelOnly="1" outline="0" fieldPosition="0">
        <references count="1">
          <reference field="0" count="1">
            <x v="1"/>
          </reference>
        </references>
      </pivotArea>
    </format>
    <format dxfId="678">
      <pivotArea dataOnly="0" labelOnly="1" outline="0" fieldPosition="0">
        <references count="1">
          <reference field="0" count="1">
            <x v="2"/>
          </reference>
        </references>
      </pivotArea>
    </format>
    <format dxfId="677">
      <pivotArea dataOnly="0" labelOnly="1" outline="0" fieldPosition="0">
        <references count="1">
          <reference field="0" count="1">
            <x v="3"/>
          </reference>
        </references>
      </pivotArea>
    </format>
    <format dxfId="676">
      <pivotArea dataOnly="0" labelOnly="1" outline="0" fieldPosition="0">
        <references count="1">
          <reference field="0" count="1">
            <x v="4"/>
          </reference>
        </references>
      </pivotArea>
    </format>
    <format dxfId="675">
      <pivotArea dataOnly="0" labelOnly="1" outline="0" fieldPosition="0">
        <references count="1">
          <reference field="0" count="1">
            <x v="5"/>
          </reference>
        </references>
      </pivotArea>
    </format>
    <format dxfId="674">
      <pivotArea dataOnly="0" labelOnly="1" outline="0" fieldPosition="0">
        <references count="1">
          <reference field="0" count="1">
            <x v="6"/>
          </reference>
        </references>
      </pivotArea>
    </format>
    <format dxfId="673">
      <pivotArea dataOnly="0" labelOnly="1" outline="0" fieldPosition="0">
        <references count="1">
          <reference field="0" count="1">
            <x v="7"/>
          </reference>
        </references>
      </pivotArea>
    </format>
    <format dxfId="672">
      <pivotArea dataOnly="0" labelOnly="1" outline="0" fieldPosition="0">
        <references count="1">
          <reference field="0" count="1">
            <x v="8"/>
          </reference>
        </references>
      </pivotArea>
    </format>
    <format dxfId="671">
      <pivotArea dataOnly="0" labelOnly="1" outline="0" fieldPosition="0">
        <references count="1">
          <reference field="0" count="1">
            <x v="9"/>
          </reference>
        </references>
      </pivotArea>
    </format>
    <format dxfId="670">
      <pivotArea dataOnly="0" labelOnly="1" outline="0" fieldPosition="0">
        <references count="1">
          <reference field="0" count="1">
            <x v="10"/>
          </reference>
        </references>
      </pivotArea>
    </format>
    <format dxfId="669">
      <pivotArea dataOnly="0" labelOnly="1" outline="0" fieldPosition="0">
        <references count="1">
          <reference field="0" count="1">
            <x v="11"/>
          </reference>
        </references>
      </pivotArea>
    </format>
    <format dxfId="668">
      <pivotArea dataOnly="0" labelOnly="1" outline="0" fieldPosition="0">
        <references count="1">
          <reference field="0" count="1">
            <x v="12"/>
          </reference>
        </references>
      </pivotArea>
    </format>
    <format dxfId="667">
      <pivotArea dataOnly="0" labelOnly="1" outline="0" fieldPosition="0">
        <references count="1">
          <reference field="0" count="1">
            <x v="13"/>
          </reference>
        </references>
      </pivotArea>
    </format>
    <format dxfId="666">
      <pivotArea dataOnly="0" labelOnly="1" outline="0" fieldPosition="0">
        <references count="1">
          <reference field="0" count="1">
            <x v="14"/>
          </reference>
        </references>
      </pivotArea>
    </format>
    <format dxfId="665">
      <pivotArea dataOnly="0" labelOnly="1" outline="0" fieldPosition="0">
        <references count="1">
          <reference field="0" count="1">
            <x v="15"/>
          </reference>
        </references>
      </pivotArea>
    </format>
    <format dxfId="664">
      <pivotArea dataOnly="0" labelOnly="1" outline="0" fieldPosition="0">
        <references count="1">
          <reference field="0" count="1">
            <x v="16"/>
          </reference>
        </references>
      </pivotArea>
    </format>
    <format dxfId="663">
      <pivotArea dataOnly="0" labelOnly="1" outline="0" fieldPosition="0">
        <references count="1">
          <reference field="0" count="1">
            <x v="17"/>
          </reference>
        </references>
      </pivotArea>
    </format>
    <format dxfId="662">
      <pivotArea dataOnly="0" labelOnly="1" outline="0" fieldPosition="0">
        <references count="1">
          <reference field="0" count="1">
            <x v="18"/>
          </reference>
        </references>
      </pivotArea>
    </format>
    <format dxfId="661">
      <pivotArea dataOnly="0" labelOnly="1" outline="0" fieldPosition="0">
        <references count="1">
          <reference field="0" count="1">
            <x v="19"/>
          </reference>
        </references>
      </pivotArea>
    </format>
    <format dxfId="660">
      <pivotArea dataOnly="0" labelOnly="1" outline="0" fieldPosition="0">
        <references count="1">
          <reference field="0" count="1">
            <x v="20"/>
          </reference>
        </references>
      </pivotArea>
    </format>
    <format dxfId="659">
      <pivotArea dataOnly="0" labelOnly="1" outline="0" fieldPosition="0">
        <references count="1">
          <reference field="0" count="1">
            <x v="21"/>
          </reference>
        </references>
      </pivotArea>
    </format>
    <format dxfId="658">
      <pivotArea dataOnly="0" labelOnly="1" outline="0" fieldPosition="0">
        <references count="1">
          <reference field="0" count="1">
            <x v="22"/>
          </reference>
        </references>
      </pivotArea>
    </format>
    <format dxfId="657">
      <pivotArea dataOnly="0" labelOnly="1" outline="0" fieldPosition="0">
        <references count="1">
          <reference field="0" count="1">
            <x v="23"/>
          </reference>
        </references>
      </pivotArea>
    </format>
    <format dxfId="656">
      <pivotArea dataOnly="0" labelOnly="1" outline="0" fieldPosition="0">
        <references count="1">
          <reference field="0" count="1">
            <x v="24"/>
          </reference>
        </references>
      </pivotArea>
    </format>
    <format dxfId="655">
      <pivotArea dataOnly="0" labelOnly="1" outline="0" fieldPosition="0">
        <references count="1">
          <reference field="0" count="1">
            <x v="25"/>
          </reference>
        </references>
      </pivotArea>
    </format>
    <format dxfId="654">
      <pivotArea dataOnly="0" labelOnly="1" outline="0" fieldPosition="0">
        <references count="1">
          <reference field="0" count="1">
            <x v="26"/>
          </reference>
        </references>
      </pivotArea>
    </format>
    <format dxfId="653">
      <pivotArea dataOnly="0" labelOnly="1" outline="0" fieldPosition="0">
        <references count="1">
          <reference field="0" count="1">
            <x v="27"/>
          </reference>
        </references>
      </pivotArea>
    </format>
    <format dxfId="652">
      <pivotArea dataOnly="0" labelOnly="1" outline="0" fieldPosition="0">
        <references count="1">
          <reference field="0" count="1">
            <x v="28"/>
          </reference>
        </references>
      </pivotArea>
    </format>
    <format dxfId="651">
      <pivotArea dataOnly="0" labelOnly="1" outline="0" fieldPosition="0">
        <references count="1">
          <reference field="0" count="1">
            <x v="29"/>
          </reference>
        </references>
      </pivotArea>
    </format>
    <format dxfId="650">
      <pivotArea dataOnly="0" labelOnly="1" outline="0" fieldPosition="0">
        <references count="1">
          <reference field="0" count="1">
            <x v="30"/>
          </reference>
        </references>
      </pivotArea>
    </format>
    <format dxfId="649">
      <pivotArea dataOnly="0" labelOnly="1" outline="0" fieldPosition="0">
        <references count="1">
          <reference field="0" count="1">
            <x v="31"/>
          </reference>
        </references>
      </pivotArea>
    </format>
    <format dxfId="648">
      <pivotArea dataOnly="0" labelOnly="1" outline="0" fieldPosition="0">
        <references count="1">
          <reference field="0" count="1">
            <x v="32"/>
          </reference>
        </references>
      </pivotArea>
    </format>
    <format dxfId="647">
      <pivotArea dataOnly="0" labelOnly="1" outline="0" fieldPosition="0">
        <references count="1">
          <reference field="0" count="1">
            <x v="33"/>
          </reference>
        </references>
      </pivotArea>
    </format>
    <format dxfId="646">
      <pivotArea dataOnly="0" labelOnly="1" outline="0" fieldPosition="0">
        <references count="1">
          <reference field="0" count="1">
            <x v="34"/>
          </reference>
        </references>
      </pivotArea>
    </format>
    <format dxfId="645">
      <pivotArea dataOnly="0" labelOnly="1" outline="0" fieldPosition="0">
        <references count="1">
          <reference field="0" count="1">
            <x v="35"/>
          </reference>
        </references>
      </pivotArea>
    </format>
    <format dxfId="644">
      <pivotArea dataOnly="0" labelOnly="1" outline="0" fieldPosition="0">
        <references count="1">
          <reference field="0" count="1">
            <x v="36"/>
          </reference>
        </references>
      </pivotArea>
    </format>
    <format dxfId="643">
      <pivotArea dataOnly="0" labelOnly="1" outline="0" fieldPosition="0">
        <references count="1">
          <reference field="0" count="1">
            <x v="37"/>
          </reference>
        </references>
      </pivotArea>
    </format>
    <format dxfId="642">
      <pivotArea dataOnly="0" labelOnly="1" outline="0" fieldPosition="0">
        <references count="1">
          <reference field="0" count="1">
            <x v="38"/>
          </reference>
        </references>
      </pivotArea>
    </format>
    <format dxfId="641">
      <pivotArea dataOnly="0" labelOnly="1" outline="0" fieldPosition="0">
        <references count="1">
          <reference field="0" count="1">
            <x v="39"/>
          </reference>
        </references>
      </pivotArea>
    </format>
    <format dxfId="640">
      <pivotArea dataOnly="0" labelOnly="1" outline="0" fieldPosition="0">
        <references count="1">
          <reference field="0" count="1">
            <x v="0"/>
          </reference>
        </references>
      </pivotArea>
    </format>
    <format dxfId="639">
      <pivotArea dataOnly="0" labelOnly="1" outline="0" fieldPosition="0">
        <references count="1">
          <reference field="0" count="1">
            <x v="13"/>
          </reference>
        </references>
      </pivotArea>
    </format>
    <format dxfId="638">
      <pivotArea dataOnly="0" labelOnly="1" outline="0" fieldPosition="0">
        <references count="1">
          <reference field="0" count="1">
            <x v="14"/>
          </reference>
        </references>
      </pivotArea>
    </format>
    <format dxfId="637">
      <pivotArea dataOnly="0" labelOnly="1" outline="0" fieldPosition="0">
        <references count="1">
          <reference field="0" count="1">
            <x v="15"/>
          </reference>
        </references>
      </pivotArea>
    </format>
    <format dxfId="636">
      <pivotArea dataOnly="0" labelOnly="1" outline="0" fieldPosition="0">
        <references count="1">
          <reference field="0" count="1">
            <x v="16"/>
          </reference>
        </references>
      </pivotArea>
    </format>
    <format dxfId="635">
      <pivotArea dataOnly="0" labelOnly="1" outline="0" fieldPosition="0">
        <references count="1">
          <reference field="0" count="1">
            <x v="17"/>
          </reference>
        </references>
      </pivotArea>
    </format>
    <format dxfId="634">
      <pivotArea dataOnly="0" labelOnly="1" outline="0" fieldPosition="0">
        <references count="1">
          <reference field="0" count="1">
            <x v="18"/>
          </reference>
        </references>
      </pivotArea>
    </format>
    <format dxfId="633">
      <pivotArea dataOnly="0" labelOnly="1" outline="0" fieldPosition="0">
        <references count="1">
          <reference field="0" count="1">
            <x v="19"/>
          </reference>
        </references>
      </pivotArea>
    </format>
    <format dxfId="632">
      <pivotArea dataOnly="0" labelOnly="1" outline="0" fieldPosition="0">
        <references count="1">
          <reference field="0" count="1">
            <x v="20"/>
          </reference>
        </references>
      </pivotArea>
    </format>
    <format dxfId="631">
      <pivotArea dataOnly="0" labelOnly="1" outline="0" fieldPosition="0">
        <references count="1">
          <reference field="0" count="1">
            <x v="21"/>
          </reference>
        </references>
      </pivotArea>
    </format>
    <format dxfId="630">
      <pivotArea dataOnly="0" labelOnly="1" outline="0" fieldPosition="0">
        <references count="1">
          <reference field="0" count="1">
            <x v="22"/>
          </reference>
        </references>
      </pivotArea>
    </format>
    <format dxfId="629">
      <pivotArea dataOnly="0" labelOnly="1" outline="0" fieldPosition="0">
        <references count="1">
          <reference field="0" count="1">
            <x v="23"/>
          </reference>
        </references>
      </pivotArea>
    </format>
    <format dxfId="628">
      <pivotArea dataOnly="0" labelOnly="1" outline="0" fieldPosition="0">
        <references count="1">
          <reference field="0" count="1">
            <x v="24"/>
          </reference>
        </references>
      </pivotArea>
    </format>
    <format dxfId="627">
      <pivotArea dataOnly="0" labelOnly="1" outline="0" fieldPosition="0">
        <references count="1">
          <reference field="0" count="1">
            <x v="25"/>
          </reference>
        </references>
      </pivotArea>
    </format>
    <format dxfId="626">
      <pivotArea dataOnly="0" labelOnly="1" outline="0" fieldPosition="0">
        <references count="1">
          <reference field="0" count="1">
            <x v="26"/>
          </reference>
        </references>
      </pivotArea>
    </format>
    <format dxfId="625">
      <pivotArea dataOnly="0" labelOnly="1" outline="0" fieldPosition="0">
        <references count="1">
          <reference field="0" count="1">
            <x v="28"/>
          </reference>
        </references>
      </pivotArea>
    </format>
    <format dxfId="624">
      <pivotArea dataOnly="0" labelOnly="1" outline="0" fieldPosition="0">
        <references count="1">
          <reference field="0" count="1">
            <x v="31"/>
          </reference>
        </references>
      </pivotArea>
    </format>
    <format dxfId="623">
      <pivotArea dataOnly="0" labelOnly="1" outline="0" fieldPosition="0">
        <references count="1">
          <reference field="0" count="1">
            <x v="33"/>
          </reference>
        </references>
      </pivotArea>
    </format>
    <format dxfId="622">
      <pivotArea dataOnly="0" labelOnly="1" outline="0" fieldPosition="0">
        <references count="1">
          <reference field="0" count="1">
            <x v="34"/>
          </reference>
        </references>
      </pivotArea>
    </format>
    <format dxfId="621">
      <pivotArea dataOnly="0" labelOnly="1" outline="0" fieldPosition="0">
        <references count="1">
          <reference field="0" count="1">
            <x v="36"/>
          </reference>
        </references>
      </pivotArea>
    </format>
    <format dxfId="620">
      <pivotArea dataOnly="0" labelOnly="1" outline="0" fieldPosition="0">
        <references count="1">
          <reference field="0" count="1">
            <x v="38"/>
          </reference>
        </references>
      </pivotArea>
    </format>
    <format dxfId="619">
      <pivotArea dataOnly="0" labelOnly="1" outline="0" fieldPosition="0">
        <references count="1">
          <reference field="0" count="1">
            <x v="0"/>
          </reference>
        </references>
      </pivotArea>
    </format>
    <format dxfId="618">
      <pivotArea dataOnly="0" labelOnly="1" outline="0" fieldPosition="0">
        <references count="1">
          <reference field="0" count="1">
            <x v="1"/>
          </reference>
        </references>
      </pivotArea>
    </format>
    <format dxfId="617">
      <pivotArea dataOnly="0" labelOnly="1" outline="0" fieldPosition="0">
        <references count="1">
          <reference field="0" count="1">
            <x v="2"/>
          </reference>
        </references>
      </pivotArea>
    </format>
    <format dxfId="616">
      <pivotArea dataOnly="0" labelOnly="1" outline="0" fieldPosition="0">
        <references count="1">
          <reference field="0" count="1">
            <x v="3"/>
          </reference>
        </references>
      </pivotArea>
    </format>
    <format dxfId="615">
      <pivotArea dataOnly="0" labelOnly="1" outline="0" fieldPosition="0">
        <references count="1">
          <reference field="0" count="1">
            <x v="4"/>
          </reference>
        </references>
      </pivotArea>
    </format>
    <format dxfId="614">
      <pivotArea dataOnly="0" labelOnly="1" outline="0" fieldPosition="0">
        <references count="1">
          <reference field="0" count="1">
            <x v="5"/>
          </reference>
        </references>
      </pivotArea>
    </format>
    <format dxfId="613">
      <pivotArea dataOnly="0" labelOnly="1" outline="0" fieldPosition="0">
        <references count="1">
          <reference field="0" count="1">
            <x v="6"/>
          </reference>
        </references>
      </pivotArea>
    </format>
    <format dxfId="612">
      <pivotArea dataOnly="0" labelOnly="1" outline="0" fieldPosition="0">
        <references count="1">
          <reference field="0" count="1">
            <x v="7"/>
          </reference>
        </references>
      </pivotArea>
    </format>
    <format dxfId="611">
      <pivotArea dataOnly="0" labelOnly="1" outline="0" fieldPosition="0">
        <references count="1">
          <reference field="0" count="1">
            <x v="8"/>
          </reference>
        </references>
      </pivotArea>
    </format>
    <format dxfId="610">
      <pivotArea dataOnly="0" labelOnly="1" outline="0" fieldPosition="0">
        <references count="1">
          <reference field="0" count="1">
            <x v="9"/>
          </reference>
        </references>
      </pivotArea>
    </format>
    <format dxfId="609">
      <pivotArea dataOnly="0" labelOnly="1" outline="0" fieldPosition="0">
        <references count="1">
          <reference field="0" count="1">
            <x v="10"/>
          </reference>
        </references>
      </pivotArea>
    </format>
    <format dxfId="608">
      <pivotArea dataOnly="0" labelOnly="1" outline="0" fieldPosition="0">
        <references count="1">
          <reference field="0" count="1">
            <x v="11"/>
          </reference>
        </references>
      </pivotArea>
    </format>
    <format dxfId="607">
      <pivotArea dataOnly="0" labelOnly="1" outline="0" fieldPosition="0">
        <references count="1">
          <reference field="0" count="1">
            <x v="12"/>
          </reference>
        </references>
      </pivotArea>
    </format>
    <format dxfId="606">
      <pivotArea dataOnly="0" labelOnly="1" outline="0" fieldPosition="0">
        <references count="1">
          <reference field="0" count="1">
            <x v="13"/>
          </reference>
        </references>
      </pivotArea>
    </format>
    <format dxfId="605">
      <pivotArea dataOnly="0" labelOnly="1" outline="0" fieldPosition="0">
        <references count="1">
          <reference field="0" count="1">
            <x v="14"/>
          </reference>
        </references>
      </pivotArea>
    </format>
    <format dxfId="604">
      <pivotArea dataOnly="0" labelOnly="1" outline="0" fieldPosition="0">
        <references count="1">
          <reference field="0" count="1">
            <x v="15"/>
          </reference>
        </references>
      </pivotArea>
    </format>
    <format dxfId="603">
      <pivotArea dataOnly="0" labelOnly="1" outline="0" fieldPosition="0">
        <references count="1">
          <reference field="0" count="1">
            <x v="16"/>
          </reference>
        </references>
      </pivotArea>
    </format>
    <format dxfId="602">
      <pivotArea dataOnly="0" labelOnly="1" outline="0" fieldPosition="0">
        <references count="1">
          <reference field="0" count="1">
            <x v="17"/>
          </reference>
        </references>
      </pivotArea>
    </format>
    <format dxfId="601">
      <pivotArea dataOnly="0" labelOnly="1" outline="0" fieldPosition="0">
        <references count="1">
          <reference field="0" count="1">
            <x v="18"/>
          </reference>
        </references>
      </pivotArea>
    </format>
    <format dxfId="600">
      <pivotArea dataOnly="0" labelOnly="1" outline="0" fieldPosition="0">
        <references count="1">
          <reference field="0" count="1">
            <x v="19"/>
          </reference>
        </references>
      </pivotArea>
    </format>
    <format dxfId="599">
      <pivotArea dataOnly="0" labelOnly="1" outline="0" fieldPosition="0">
        <references count="1">
          <reference field="0" count="1">
            <x v="20"/>
          </reference>
        </references>
      </pivotArea>
    </format>
    <format dxfId="598">
      <pivotArea dataOnly="0" labelOnly="1" outline="0" fieldPosition="0">
        <references count="1">
          <reference field="0" count="1">
            <x v="21"/>
          </reference>
        </references>
      </pivotArea>
    </format>
    <format dxfId="597">
      <pivotArea dataOnly="0" labelOnly="1" outline="0" fieldPosition="0">
        <references count="1">
          <reference field="0" count="1">
            <x v="22"/>
          </reference>
        </references>
      </pivotArea>
    </format>
    <format dxfId="596">
      <pivotArea dataOnly="0" labelOnly="1" outline="0" fieldPosition="0">
        <references count="1">
          <reference field="0" count="1">
            <x v="23"/>
          </reference>
        </references>
      </pivotArea>
    </format>
    <format dxfId="595">
      <pivotArea dataOnly="0" labelOnly="1" outline="0" fieldPosition="0">
        <references count="1">
          <reference field="0" count="1">
            <x v="24"/>
          </reference>
        </references>
      </pivotArea>
    </format>
    <format dxfId="594">
      <pivotArea dataOnly="0" labelOnly="1" outline="0" fieldPosition="0">
        <references count="1">
          <reference field="0" count="1">
            <x v="25"/>
          </reference>
        </references>
      </pivotArea>
    </format>
    <format dxfId="593">
      <pivotArea dataOnly="0" labelOnly="1" outline="0" fieldPosition="0">
        <references count="1">
          <reference field="0" count="1">
            <x v="26"/>
          </reference>
        </references>
      </pivotArea>
    </format>
    <format dxfId="592">
      <pivotArea dataOnly="0" labelOnly="1" outline="0" fieldPosition="0">
        <references count="1">
          <reference field="0" count="1">
            <x v="27"/>
          </reference>
        </references>
      </pivotArea>
    </format>
    <format dxfId="591">
      <pivotArea dataOnly="0" labelOnly="1" outline="0" fieldPosition="0">
        <references count="1">
          <reference field="0" count="1">
            <x v="28"/>
          </reference>
        </references>
      </pivotArea>
    </format>
    <format dxfId="590">
      <pivotArea dataOnly="0" labelOnly="1" outline="0" fieldPosition="0">
        <references count="1">
          <reference field="0" count="1">
            <x v="29"/>
          </reference>
        </references>
      </pivotArea>
    </format>
    <format dxfId="589">
      <pivotArea dataOnly="0" labelOnly="1" outline="0" fieldPosition="0">
        <references count="1">
          <reference field="0" count="1">
            <x v="30"/>
          </reference>
        </references>
      </pivotArea>
    </format>
    <format dxfId="588">
      <pivotArea dataOnly="0" labelOnly="1" outline="0" fieldPosition="0">
        <references count="1">
          <reference field="0" count="1">
            <x v="31"/>
          </reference>
        </references>
      </pivotArea>
    </format>
    <format dxfId="587">
      <pivotArea dataOnly="0" labelOnly="1" outline="0" fieldPosition="0">
        <references count="1">
          <reference field="0" count="1">
            <x v="32"/>
          </reference>
        </references>
      </pivotArea>
    </format>
    <format dxfId="586">
      <pivotArea dataOnly="0" labelOnly="1" outline="0" fieldPosition="0">
        <references count="1">
          <reference field="0" count="1">
            <x v="33"/>
          </reference>
        </references>
      </pivotArea>
    </format>
    <format dxfId="585">
      <pivotArea dataOnly="0" labelOnly="1" outline="0" fieldPosition="0">
        <references count="1">
          <reference field="0" count="1">
            <x v="34"/>
          </reference>
        </references>
      </pivotArea>
    </format>
    <format dxfId="584">
      <pivotArea dataOnly="0" labelOnly="1" outline="0" fieldPosition="0">
        <references count="1">
          <reference field="0" count="1">
            <x v="35"/>
          </reference>
        </references>
      </pivotArea>
    </format>
    <format dxfId="583">
      <pivotArea dataOnly="0" labelOnly="1" outline="0" fieldPosition="0">
        <references count="1">
          <reference field="0" count="1">
            <x v="36"/>
          </reference>
        </references>
      </pivotArea>
    </format>
    <format dxfId="582">
      <pivotArea dataOnly="0" labelOnly="1" outline="0" fieldPosition="0">
        <references count="1">
          <reference field="0" count="1">
            <x v="37"/>
          </reference>
        </references>
      </pivotArea>
    </format>
    <format dxfId="581">
      <pivotArea dataOnly="0" labelOnly="1" outline="0" fieldPosition="0">
        <references count="1">
          <reference field="0" count="1">
            <x v="38"/>
          </reference>
        </references>
      </pivotArea>
    </format>
    <format dxfId="580">
      <pivotArea dataOnly="0" labelOnly="1" outline="0" fieldPosition="0">
        <references count="1">
          <reference field="0" count="1">
            <x v="39"/>
          </reference>
        </references>
      </pivotArea>
    </format>
    <format dxfId="579">
      <pivotArea dataOnly="0" labelOnly="1" outline="0" fieldPosition="0">
        <references count="1">
          <reference field="0" count="1" defaultSubtotal="1">
            <x v="0"/>
          </reference>
        </references>
      </pivotArea>
    </format>
    <format dxfId="578">
      <pivotArea dataOnly="0" labelOnly="1" outline="0" fieldPosition="0">
        <references count="1">
          <reference field="0" count="1" defaultSubtotal="1">
            <x v="1"/>
          </reference>
        </references>
      </pivotArea>
    </format>
    <format dxfId="577">
      <pivotArea dataOnly="0" labelOnly="1" outline="0" fieldPosition="0">
        <references count="1">
          <reference field="0" count="1" defaultSubtotal="1">
            <x v="2"/>
          </reference>
        </references>
      </pivotArea>
    </format>
    <format dxfId="576">
      <pivotArea dataOnly="0" labelOnly="1" outline="0" fieldPosition="0">
        <references count="1">
          <reference field="0" count="1" defaultSubtotal="1">
            <x v="3"/>
          </reference>
        </references>
      </pivotArea>
    </format>
    <format dxfId="575">
      <pivotArea dataOnly="0" labelOnly="1" outline="0" fieldPosition="0">
        <references count="1">
          <reference field="0" count="1" defaultSubtotal="1">
            <x v="4"/>
          </reference>
        </references>
      </pivotArea>
    </format>
    <format dxfId="574">
      <pivotArea dataOnly="0" labelOnly="1" outline="0" fieldPosition="0">
        <references count="1">
          <reference field="0" count="1" defaultSubtotal="1">
            <x v="5"/>
          </reference>
        </references>
      </pivotArea>
    </format>
    <format dxfId="573">
      <pivotArea dataOnly="0" labelOnly="1" outline="0" fieldPosition="0">
        <references count="1">
          <reference field="0" count="1" defaultSubtotal="1">
            <x v="6"/>
          </reference>
        </references>
      </pivotArea>
    </format>
    <format dxfId="572">
      <pivotArea dataOnly="0" labelOnly="1" outline="0" fieldPosition="0">
        <references count="1">
          <reference field="0" count="1" defaultSubtotal="1">
            <x v="7"/>
          </reference>
        </references>
      </pivotArea>
    </format>
    <format dxfId="571">
      <pivotArea dataOnly="0" labelOnly="1" outline="0" fieldPosition="0">
        <references count="1">
          <reference field="0" count="1" defaultSubtotal="1">
            <x v="8"/>
          </reference>
        </references>
      </pivotArea>
    </format>
    <format dxfId="570">
      <pivotArea dataOnly="0" labelOnly="1" outline="0" fieldPosition="0">
        <references count="1">
          <reference field="0" count="1" defaultSubtotal="1">
            <x v="9"/>
          </reference>
        </references>
      </pivotArea>
    </format>
    <format dxfId="569">
      <pivotArea dataOnly="0" labelOnly="1" outline="0" fieldPosition="0">
        <references count="1">
          <reference field="0" count="1" defaultSubtotal="1">
            <x v="10"/>
          </reference>
        </references>
      </pivotArea>
    </format>
    <format dxfId="568">
      <pivotArea dataOnly="0" labelOnly="1" outline="0" fieldPosition="0">
        <references count="1">
          <reference field="0" count="1" defaultSubtotal="1">
            <x v="11"/>
          </reference>
        </references>
      </pivotArea>
    </format>
    <format dxfId="567">
      <pivotArea dataOnly="0" labelOnly="1" outline="0" fieldPosition="0">
        <references count="1">
          <reference field="0" count="1" defaultSubtotal="1">
            <x v="12"/>
          </reference>
        </references>
      </pivotArea>
    </format>
    <format dxfId="566">
      <pivotArea dataOnly="0" labelOnly="1" outline="0" fieldPosition="0">
        <references count="1">
          <reference field="0" count="1" defaultSubtotal="1">
            <x v="13"/>
          </reference>
        </references>
      </pivotArea>
    </format>
    <format dxfId="565">
      <pivotArea dataOnly="0" labelOnly="1" outline="0" fieldPosition="0">
        <references count="1">
          <reference field="0" count="1" defaultSubtotal="1">
            <x v="14"/>
          </reference>
        </references>
      </pivotArea>
    </format>
    <format dxfId="564">
      <pivotArea dataOnly="0" labelOnly="1" outline="0" fieldPosition="0">
        <references count="1">
          <reference field="0" count="1" defaultSubtotal="1">
            <x v="15"/>
          </reference>
        </references>
      </pivotArea>
    </format>
    <format dxfId="563">
      <pivotArea dataOnly="0" labelOnly="1" outline="0" fieldPosition="0">
        <references count="1">
          <reference field="0" count="1" defaultSubtotal="1">
            <x v="16"/>
          </reference>
        </references>
      </pivotArea>
    </format>
    <format dxfId="562">
      <pivotArea dataOnly="0" labelOnly="1" outline="0" fieldPosition="0">
        <references count="1">
          <reference field="0" count="1" defaultSubtotal="1">
            <x v="17"/>
          </reference>
        </references>
      </pivotArea>
    </format>
    <format dxfId="561">
      <pivotArea dataOnly="0" labelOnly="1" outline="0" fieldPosition="0">
        <references count="1">
          <reference field="0" count="1" defaultSubtotal="1">
            <x v="18"/>
          </reference>
        </references>
      </pivotArea>
    </format>
    <format dxfId="560">
      <pivotArea dataOnly="0" labelOnly="1" outline="0" fieldPosition="0">
        <references count="1">
          <reference field="0" count="1" defaultSubtotal="1">
            <x v="19"/>
          </reference>
        </references>
      </pivotArea>
    </format>
    <format dxfId="559">
      <pivotArea dataOnly="0" labelOnly="1" outline="0" fieldPosition="0">
        <references count="1">
          <reference field="0" count="1" defaultSubtotal="1">
            <x v="20"/>
          </reference>
        </references>
      </pivotArea>
    </format>
    <format dxfId="558">
      <pivotArea dataOnly="0" labelOnly="1" outline="0" fieldPosition="0">
        <references count="1">
          <reference field="0" count="1" defaultSubtotal="1">
            <x v="21"/>
          </reference>
        </references>
      </pivotArea>
    </format>
    <format dxfId="557">
      <pivotArea dataOnly="0" labelOnly="1" outline="0" fieldPosition="0">
        <references count="1">
          <reference field="0" count="1" defaultSubtotal="1">
            <x v="22"/>
          </reference>
        </references>
      </pivotArea>
    </format>
    <format dxfId="556">
      <pivotArea dataOnly="0" labelOnly="1" outline="0" fieldPosition="0">
        <references count="1">
          <reference field="0" count="1" defaultSubtotal="1">
            <x v="23"/>
          </reference>
        </references>
      </pivotArea>
    </format>
    <format dxfId="555">
      <pivotArea dataOnly="0" labelOnly="1" outline="0" fieldPosition="0">
        <references count="1">
          <reference field="0" count="1" defaultSubtotal="1">
            <x v="24"/>
          </reference>
        </references>
      </pivotArea>
    </format>
    <format dxfId="554">
      <pivotArea dataOnly="0" labelOnly="1" outline="0" fieldPosition="0">
        <references count="1">
          <reference field="0" count="1" defaultSubtotal="1">
            <x v="25"/>
          </reference>
        </references>
      </pivotArea>
    </format>
    <format dxfId="553">
      <pivotArea dataOnly="0" labelOnly="1" outline="0" fieldPosition="0">
        <references count="1">
          <reference field="0" count="1" defaultSubtotal="1">
            <x v="26"/>
          </reference>
        </references>
      </pivotArea>
    </format>
    <format dxfId="552">
      <pivotArea dataOnly="0" labelOnly="1" outline="0" fieldPosition="0">
        <references count="1">
          <reference field="0" count="1" defaultSubtotal="1">
            <x v="27"/>
          </reference>
        </references>
      </pivotArea>
    </format>
    <format dxfId="551">
      <pivotArea dataOnly="0" labelOnly="1" outline="0" fieldPosition="0">
        <references count="1">
          <reference field="0" count="1" defaultSubtotal="1">
            <x v="28"/>
          </reference>
        </references>
      </pivotArea>
    </format>
    <format dxfId="550">
      <pivotArea dataOnly="0" labelOnly="1" outline="0" fieldPosition="0">
        <references count="1">
          <reference field="0" count="1" defaultSubtotal="1">
            <x v="29"/>
          </reference>
        </references>
      </pivotArea>
    </format>
    <format dxfId="549">
      <pivotArea dataOnly="0" labelOnly="1" outline="0" fieldPosition="0">
        <references count="1">
          <reference field="0" count="1" defaultSubtotal="1">
            <x v="30"/>
          </reference>
        </references>
      </pivotArea>
    </format>
    <format dxfId="548">
      <pivotArea dataOnly="0" labelOnly="1" outline="0" fieldPosition="0">
        <references count="1">
          <reference field="0" count="1" defaultSubtotal="1">
            <x v="31"/>
          </reference>
        </references>
      </pivotArea>
    </format>
    <format dxfId="547">
      <pivotArea dataOnly="0" labelOnly="1" outline="0" fieldPosition="0">
        <references count="1">
          <reference field="0" count="1" defaultSubtotal="1">
            <x v="32"/>
          </reference>
        </references>
      </pivotArea>
    </format>
    <format dxfId="546">
      <pivotArea dataOnly="0" labelOnly="1" outline="0" fieldPosition="0">
        <references count="1">
          <reference field="0" count="1" defaultSubtotal="1">
            <x v="33"/>
          </reference>
        </references>
      </pivotArea>
    </format>
    <format dxfId="545">
      <pivotArea dataOnly="0" labelOnly="1" outline="0" fieldPosition="0">
        <references count="1">
          <reference field="0" count="1" defaultSubtotal="1">
            <x v="34"/>
          </reference>
        </references>
      </pivotArea>
    </format>
    <format dxfId="544">
      <pivotArea dataOnly="0" labelOnly="1" outline="0" fieldPosition="0">
        <references count="1">
          <reference field="0" count="1" defaultSubtotal="1">
            <x v="35"/>
          </reference>
        </references>
      </pivotArea>
    </format>
    <format dxfId="543">
      <pivotArea dataOnly="0" labelOnly="1" outline="0" fieldPosition="0">
        <references count="1">
          <reference field="0" count="1" defaultSubtotal="1">
            <x v="36"/>
          </reference>
        </references>
      </pivotArea>
    </format>
    <format dxfId="542">
      <pivotArea dataOnly="0" labelOnly="1" outline="0" fieldPosition="0">
        <references count="1">
          <reference field="0" count="1" defaultSubtotal="1">
            <x v="37"/>
          </reference>
        </references>
      </pivotArea>
    </format>
    <format dxfId="541">
      <pivotArea dataOnly="0" labelOnly="1" outline="0" fieldPosition="0">
        <references count="1">
          <reference field="0" count="1" defaultSubtotal="1">
            <x v="38"/>
          </reference>
        </references>
      </pivotArea>
    </format>
    <format dxfId="540">
      <pivotArea dataOnly="0" labelOnly="1" outline="0" fieldPosition="0">
        <references count="1">
          <reference field="0" count="1" defaultSubtotal="1">
            <x v="39"/>
          </reference>
        </references>
      </pivotArea>
    </format>
    <format dxfId="539">
      <pivotArea dataOnly="0" labelOnly="1" outline="0" fieldPosition="0">
        <references count="2">
          <reference field="0" count="1" selected="0">
            <x v="0"/>
          </reference>
          <reference field="1" count="1">
            <x v="0"/>
          </reference>
        </references>
      </pivotArea>
    </format>
    <format dxfId="538">
      <pivotArea dataOnly="0" labelOnly="1" outline="0" fieldPosition="0">
        <references count="2">
          <reference field="0" count="1" selected="0">
            <x v="1"/>
          </reference>
          <reference field="1" count="1">
            <x v="4"/>
          </reference>
        </references>
      </pivotArea>
    </format>
    <format dxfId="537">
      <pivotArea dataOnly="0" labelOnly="1" outline="0" fieldPosition="0">
        <references count="2">
          <reference field="0" count="1" selected="0">
            <x v="2"/>
          </reference>
          <reference field="1" count="1">
            <x v="29"/>
          </reference>
        </references>
      </pivotArea>
    </format>
    <format dxfId="536">
      <pivotArea dataOnly="0" labelOnly="1" outline="0" fieldPosition="0">
        <references count="2">
          <reference field="0" count="1" selected="0">
            <x v="3"/>
          </reference>
          <reference field="1" count="1">
            <x v="24"/>
          </reference>
        </references>
      </pivotArea>
    </format>
    <format dxfId="535">
      <pivotArea dataOnly="0" labelOnly="1" outline="0" fieldPosition="0">
        <references count="2">
          <reference field="0" count="1" selected="0">
            <x v="4"/>
          </reference>
          <reference field="1" count="1">
            <x v="15"/>
          </reference>
        </references>
      </pivotArea>
    </format>
    <format dxfId="534">
      <pivotArea dataOnly="0" labelOnly="1" outline="0" fieldPosition="0">
        <references count="2">
          <reference field="0" count="1" selected="0">
            <x v="5"/>
          </reference>
          <reference field="1" count="1">
            <x v="15"/>
          </reference>
        </references>
      </pivotArea>
    </format>
    <format dxfId="533">
      <pivotArea dataOnly="0" labelOnly="1" outline="0" fieldPosition="0">
        <references count="2">
          <reference field="0" count="1" selected="0">
            <x v="6"/>
          </reference>
          <reference field="1" count="1">
            <x v="12"/>
          </reference>
        </references>
      </pivotArea>
    </format>
    <format dxfId="532">
      <pivotArea dataOnly="0" labelOnly="1" outline="0" fieldPosition="0">
        <references count="2">
          <reference field="0" count="1" selected="0">
            <x v="7"/>
          </reference>
          <reference field="1" count="1">
            <x v="10"/>
          </reference>
        </references>
      </pivotArea>
    </format>
    <format dxfId="531">
      <pivotArea dataOnly="0" labelOnly="1" outline="0" fieldPosition="0">
        <references count="2">
          <reference field="0" count="1" selected="0">
            <x v="8"/>
          </reference>
          <reference field="1" count="1">
            <x v="9"/>
          </reference>
        </references>
      </pivotArea>
    </format>
    <format dxfId="530">
      <pivotArea dataOnly="0" labelOnly="1" outline="0" fieldPosition="0">
        <references count="2">
          <reference field="0" count="1" selected="0">
            <x v="9"/>
          </reference>
          <reference field="1" count="1">
            <x v="1"/>
          </reference>
        </references>
      </pivotArea>
    </format>
    <format dxfId="529">
      <pivotArea dataOnly="0" labelOnly="1" outline="0" fieldPosition="0">
        <references count="2">
          <reference field="0" count="1" selected="0">
            <x v="10"/>
          </reference>
          <reference field="1" count="1">
            <x v="1"/>
          </reference>
        </references>
      </pivotArea>
    </format>
    <format dxfId="528">
      <pivotArea dataOnly="0" labelOnly="1" outline="0" fieldPosition="0">
        <references count="2">
          <reference field="0" count="1" selected="0">
            <x v="11"/>
          </reference>
          <reference field="1" count="1">
            <x v="25"/>
          </reference>
        </references>
      </pivotArea>
    </format>
    <format dxfId="527">
      <pivotArea dataOnly="0" labelOnly="1" outline="0" fieldPosition="0">
        <references count="2">
          <reference field="0" count="1" selected="0">
            <x v="12"/>
          </reference>
          <reference field="1" count="1">
            <x v="3"/>
          </reference>
        </references>
      </pivotArea>
    </format>
    <format dxfId="526">
      <pivotArea dataOnly="0" labelOnly="1" outline="0" fieldPosition="0">
        <references count="2">
          <reference field="0" count="1" selected="0">
            <x v="13"/>
          </reference>
          <reference field="1" count="1">
            <x v="13"/>
          </reference>
        </references>
      </pivotArea>
    </format>
    <format dxfId="525">
      <pivotArea dataOnly="0" labelOnly="1" outline="0" fieldPosition="0">
        <references count="2">
          <reference field="0" count="1" selected="0">
            <x v="14"/>
          </reference>
          <reference field="1" count="1">
            <x v="8"/>
          </reference>
        </references>
      </pivotArea>
    </format>
    <format dxfId="524">
      <pivotArea dataOnly="0" labelOnly="1" outline="0" fieldPosition="0">
        <references count="2">
          <reference field="0" count="1" selected="0">
            <x v="15"/>
          </reference>
          <reference field="1" count="1">
            <x v="28"/>
          </reference>
        </references>
      </pivotArea>
    </format>
    <format dxfId="523">
      <pivotArea dataOnly="0" labelOnly="1" outline="0" fieldPosition="0">
        <references count="2">
          <reference field="0" count="1" selected="0">
            <x v="16"/>
          </reference>
          <reference field="1" count="1">
            <x v="11"/>
          </reference>
        </references>
      </pivotArea>
    </format>
    <format dxfId="522">
      <pivotArea dataOnly="0" labelOnly="1" outline="0" fieldPosition="0">
        <references count="2">
          <reference field="0" count="1" selected="0">
            <x v="17"/>
          </reference>
          <reference field="1" count="1">
            <x v="26"/>
          </reference>
        </references>
      </pivotArea>
    </format>
    <format dxfId="521">
      <pivotArea dataOnly="0" labelOnly="1" outline="0" fieldPosition="0">
        <references count="2">
          <reference field="0" count="1" selected="0">
            <x v="18"/>
          </reference>
          <reference field="1" count="1">
            <x v="31"/>
          </reference>
        </references>
      </pivotArea>
    </format>
    <format dxfId="520">
      <pivotArea dataOnly="0" labelOnly="1" outline="0" fieldPosition="0">
        <references count="2">
          <reference field="0" count="1" selected="0">
            <x v="19"/>
          </reference>
          <reference field="1" count="1">
            <x v="31"/>
          </reference>
        </references>
      </pivotArea>
    </format>
    <format dxfId="519">
      <pivotArea dataOnly="0" labelOnly="1" outline="0" fieldPosition="0">
        <references count="2">
          <reference field="0" count="1" selected="0">
            <x v="20"/>
          </reference>
          <reference field="1" count="1">
            <x v="2"/>
          </reference>
        </references>
      </pivotArea>
    </format>
    <format dxfId="518">
      <pivotArea dataOnly="0" labelOnly="1" outline="0" fieldPosition="0">
        <references count="2">
          <reference field="0" count="1" selected="0">
            <x v="21"/>
          </reference>
          <reference field="1" count="1">
            <x v="30"/>
          </reference>
        </references>
      </pivotArea>
    </format>
    <format dxfId="517">
      <pivotArea dataOnly="0" labelOnly="1" outline="0" fieldPosition="0">
        <references count="2">
          <reference field="0" count="1" selected="0">
            <x v="22"/>
          </reference>
          <reference field="1" count="1">
            <x v="22"/>
          </reference>
        </references>
      </pivotArea>
    </format>
    <format dxfId="516">
      <pivotArea dataOnly="0" labelOnly="1" outline="0" fieldPosition="0">
        <references count="2">
          <reference field="0" count="1" selected="0">
            <x v="23"/>
          </reference>
          <reference field="1" count="1">
            <x v="22"/>
          </reference>
        </references>
      </pivotArea>
    </format>
    <format dxfId="515">
      <pivotArea dataOnly="0" labelOnly="1" outline="0" fieldPosition="0">
        <references count="2">
          <reference field="0" count="1" selected="0">
            <x v="24"/>
          </reference>
          <reference field="1" count="1">
            <x v="22"/>
          </reference>
        </references>
      </pivotArea>
    </format>
    <format dxfId="514">
      <pivotArea dataOnly="0" labelOnly="1" outline="0" fieldPosition="0">
        <references count="2">
          <reference field="0" count="1" selected="0">
            <x v="25"/>
          </reference>
          <reference field="1" count="1">
            <x v="22"/>
          </reference>
        </references>
      </pivotArea>
    </format>
    <format dxfId="513">
      <pivotArea dataOnly="0" labelOnly="1" outline="0" fieldPosition="0">
        <references count="2">
          <reference field="0" count="1" selected="0">
            <x v="26"/>
          </reference>
          <reference field="1" count="1">
            <x v="23"/>
          </reference>
        </references>
      </pivotArea>
    </format>
    <format dxfId="512">
      <pivotArea dataOnly="0" labelOnly="1" outline="0" fieldPosition="0">
        <references count="2">
          <reference field="0" count="1" selected="0">
            <x v="27"/>
          </reference>
          <reference field="1" count="1">
            <x v="5"/>
          </reference>
        </references>
      </pivotArea>
    </format>
    <format dxfId="511">
      <pivotArea dataOnly="0" labelOnly="1" outline="0" fieldPosition="0">
        <references count="2">
          <reference field="0" count="1" selected="0">
            <x v="28"/>
          </reference>
          <reference field="1" count="1">
            <x v="17"/>
          </reference>
        </references>
      </pivotArea>
    </format>
    <format dxfId="510">
      <pivotArea dataOnly="0" labelOnly="1" outline="0" fieldPosition="0">
        <references count="2">
          <reference field="0" count="1" selected="0">
            <x v="29"/>
          </reference>
          <reference field="1" count="1">
            <x v="18"/>
          </reference>
        </references>
      </pivotArea>
    </format>
    <format dxfId="509">
      <pivotArea dataOnly="0" labelOnly="1" outline="0" fieldPosition="0">
        <references count="2">
          <reference field="0" count="1" selected="0">
            <x v="30"/>
          </reference>
          <reference field="1" count="1">
            <x v="7"/>
          </reference>
        </references>
      </pivotArea>
    </format>
    <format dxfId="508">
      <pivotArea dataOnly="0" labelOnly="1" outline="0" fieldPosition="0">
        <references count="2">
          <reference field="0" count="1" selected="0">
            <x v="31"/>
          </reference>
          <reference field="1" count="1">
            <x v="20"/>
          </reference>
        </references>
      </pivotArea>
    </format>
    <format dxfId="507">
      <pivotArea dataOnly="0" labelOnly="1" outline="0" fieldPosition="0">
        <references count="2">
          <reference field="0" count="1" selected="0">
            <x v="32"/>
          </reference>
          <reference field="1" count="1">
            <x v="32"/>
          </reference>
        </references>
      </pivotArea>
    </format>
    <format dxfId="506">
      <pivotArea dataOnly="0" labelOnly="1" outline="0" fieldPosition="0">
        <references count="2">
          <reference field="0" count="1" selected="0">
            <x v="33"/>
          </reference>
          <reference field="1" count="1">
            <x v="21"/>
          </reference>
        </references>
      </pivotArea>
    </format>
    <format dxfId="505">
      <pivotArea dataOnly="0" labelOnly="1" outline="0" fieldPosition="0">
        <references count="2">
          <reference field="0" count="1" selected="0">
            <x v="34"/>
          </reference>
          <reference field="1" count="1">
            <x v="19"/>
          </reference>
        </references>
      </pivotArea>
    </format>
    <format dxfId="504">
      <pivotArea dataOnly="0" labelOnly="1" outline="0" fieldPosition="0">
        <references count="2">
          <reference field="0" count="1" selected="0">
            <x v="35"/>
          </reference>
          <reference field="1" count="1">
            <x v="33"/>
          </reference>
        </references>
      </pivotArea>
    </format>
    <format dxfId="503">
      <pivotArea dataOnly="0" labelOnly="1" outline="0" fieldPosition="0">
        <references count="2">
          <reference field="0" count="1" selected="0">
            <x v="36"/>
          </reference>
          <reference field="1" count="1">
            <x v="14"/>
          </reference>
        </references>
      </pivotArea>
    </format>
    <format dxfId="502">
      <pivotArea dataOnly="0" labelOnly="1" outline="0" fieldPosition="0">
        <references count="2">
          <reference field="0" count="1" selected="0">
            <x v="37"/>
          </reference>
          <reference field="1" count="1">
            <x v="27"/>
          </reference>
        </references>
      </pivotArea>
    </format>
    <format dxfId="501">
      <pivotArea dataOnly="0" labelOnly="1" outline="0" fieldPosition="0">
        <references count="2">
          <reference field="0" count="1" selected="0">
            <x v="38"/>
          </reference>
          <reference field="1" count="1">
            <x v="16"/>
          </reference>
        </references>
      </pivotArea>
    </format>
    <format dxfId="500">
      <pivotArea dataOnly="0" labelOnly="1" outline="0" fieldPosition="0">
        <references count="2">
          <reference field="0" count="1" selected="0">
            <x v="39"/>
          </reference>
          <reference field="1" count="1">
            <x v="6"/>
          </reference>
        </references>
      </pivotArea>
    </format>
    <format dxfId="499">
      <pivotArea dataOnly="0" labelOnly="1" outline="0" fieldPosition="0">
        <references count="2">
          <reference field="0" count="1" selected="0">
            <x v="0"/>
          </reference>
          <reference field="1" count="1">
            <x v="0"/>
          </reference>
        </references>
      </pivotArea>
    </format>
    <format dxfId="498">
      <pivotArea dataOnly="0" labelOnly="1" outline="0" fieldPosition="0">
        <references count="2">
          <reference field="0" count="1" selected="0">
            <x v="1"/>
          </reference>
          <reference field="1" count="1">
            <x v="4"/>
          </reference>
        </references>
      </pivotArea>
    </format>
    <format dxfId="497">
      <pivotArea dataOnly="0" labelOnly="1" outline="0" fieldPosition="0">
        <references count="2">
          <reference field="0" count="1" selected="0">
            <x v="2"/>
          </reference>
          <reference field="1" count="1">
            <x v="29"/>
          </reference>
        </references>
      </pivotArea>
    </format>
    <format dxfId="496">
      <pivotArea dataOnly="0" labelOnly="1" outline="0" fieldPosition="0">
        <references count="2">
          <reference field="0" count="1" selected="0">
            <x v="3"/>
          </reference>
          <reference field="1" count="1">
            <x v="24"/>
          </reference>
        </references>
      </pivotArea>
    </format>
    <format dxfId="495">
      <pivotArea dataOnly="0" labelOnly="1" outline="0" fieldPosition="0">
        <references count="2">
          <reference field="0" count="1" selected="0">
            <x v="4"/>
          </reference>
          <reference field="1" count="1">
            <x v="15"/>
          </reference>
        </references>
      </pivotArea>
    </format>
    <format dxfId="494">
      <pivotArea dataOnly="0" labelOnly="1" outline="0" fieldPosition="0">
        <references count="2">
          <reference field="0" count="1" selected="0">
            <x v="5"/>
          </reference>
          <reference field="1" count="1">
            <x v="15"/>
          </reference>
        </references>
      </pivotArea>
    </format>
    <format dxfId="493">
      <pivotArea dataOnly="0" labelOnly="1" outline="0" fieldPosition="0">
        <references count="2">
          <reference field="0" count="1" selected="0">
            <x v="6"/>
          </reference>
          <reference field="1" count="1">
            <x v="12"/>
          </reference>
        </references>
      </pivotArea>
    </format>
    <format dxfId="492">
      <pivotArea dataOnly="0" labelOnly="1" outline="0" fieldPosition="0">
        <references count="2">
          <reference field="0" count="1" selected="0">
            <x v="7"/>
          </reference>
          <reference field="1" count="1">
            <x v="10"/>
          </reference>
        </references>
      </pivotArea>
    </format>
    <format dxfId="491">
      <pivotArea dataOnly="0" labelOnly="1" outline="0" fieldPosition="0">
        <references count="2">
          <reference field="0" count="1" selected="0">
            <x v="8"/>
          </reference>
          <reference field="1" count="1">
            <x v="9"/>
          </reference>
        </references>
      </pivotArea>
    </format>
    <format dxfId="490">
      <pivotArea dataOnly="0" labelOnly="1" outline="0" fieldPosition="0">
        <references count="2">
          <reference field="0" count="1" selected="0">
            <x v="9"/>
          </reference>
          <reference field="1" count="1">
            <x v="1"/>
          </reference>
        </references>
      </pivotArea>
    </format>
    <format dxfId="489">
      <pivotArea dataOnly="0" labelOnly="1" outline="0" fieldPosition="0">
        <references count="2">
          <reference field="0" count="1" selected="0">
            <x v="10"/>
          </reference>
          <reference field="1" count="1">
            <x v="1"/>
          </reference>
        </references>
      </pivotArea>
    </format>
    <format dxfId="488">
      <pivotArea dataOnly="0" labelOnly="1" outline="0" fieldPosition="0">
        <references count="2">
          <reference field="0" count="1" selected="0">
            <x v="11"/>
          </reference>
          <reference field="1" count="1">
            <x v="25"/>
          </reference>
        </references>
      </pivotArea>
    </format>
    <format dxfId="487">
      <pivotArea dataOnly="0" labelOnly="1" outline="0" fieldPosition="0">
        <references count="2">
          <reference field="0" count="1" selected="0">
            <x v="12"/>
          </reference>
          <reference field="1" count="1">
            <x v="3"/>
          </reference>
        </references>
      </pivotArea>
    </format>
    <format dxfId="486">
      <pivotArea dataOnly="0" labelOnly="1" outline="0" fieldPosition="0">
        <references count="2">
          <reference field="0" count="1" selected="0">
            <x v="13"/>
          </reference>
          <reference field="1" count="1">
            <x v="13"/>
          </reference>
        </references>
      </pivotArea>
    </format>
    <format dxfId="485">
      <pivotArea dataOnly="0" labelOnly="1" outline="0" fieldPosition="0">
        <references count="2">
          <reference field="0" count="1" selected="0">
            <x v="14"/>
          </reference>
          <reference field="1" count="1">
            <x v="8"/>
          </reference>
        </references>
      </pivotArea>
    </format>
    <format dxfId="484">
      <pivotArea dataOnly="0" labelOnly="1" outline="0" fieldPosition="0">
        <references count="2">
          <reference field="0" count="1" selected="0">
            <x v="15"/>
          </reference>
          <reference field="1" count="1">
            <x v="28"/>
          </reference>
        </references>
      </pivotArea>
    </format>
    <format dxfId="483">
      <pivotArea dataOnly="0" labelOnly="1" outline="0" fieldPosition="0">
        <references count="2">
          <reference field="0" count="1" selected="0">
            <x v="16"/>
          </reference>
          <reference field="1" count="1">
            <x v="11"/>
          </reference>
        </references>
      </pivotArea>
    </format>
    <format dxfId="482">
      <pivotArea dataOnly="0" labelOnly="1" outline="0" fieldPosition="0">
        <references count="2">
          <reference field="0" count="1" selected="0">
            <x v="17"/>
          </reference>
          <reference field="1" count="1">
            <x v="26"/>
          </reference>
        </references>
      </pivotArea>
    </format>
    <format dxfId="481">
      <pivotArea dataOnly="0" labelOnly="1" outline="0" fieldPosition="0">
        <references count="2">
          <reference field="0" count="1" selected="0">
            <x v="18"/>
          </reference>
          <reference field="1" count="1">
            <x v="31"/>
          </reference>
        </references>
      </pivotArea>
    </format>
    <format dxfId="480">
      <pivotArea dataOnly="0" labelOnly="1" outline="0" fieldPosition="0">
        <references count="2">
          <reference field="0" count="1" selected="0">
            <x v="19"/>
          </reference>
          <reference field="1" count="1">
            <x v="31"/>
          </reference>
        </references>
      </pivotArea>
    </format>
    <format dxfId="479">
      <pivotArea dataOnly="0" labelOnly="1" outline="0" fieldPosition="0">
        <references count="2">
          <reference field="0" count="1" selected="0">
            <x v="20"/>
          </reference>
          <reference field="1" count="1">
            <x v="2"/>
          </reference>
        </references>
      </pivotArea>
    </format>
    <format dxfId="478">
      <pivotArea dataOnly="0" labelOnly="1" outline="0" fieldPosition="0">
        <references count="2">
          <reference field="0" count="1" selected="0">
            <x v="21"/>
          </reference>
          <reference field="1" count="1">
            <x v="30"/>
          </reference>
        </references>
      </pivotArea>
    </format>
    <format dxfId="477">
      <pivotArea dataOnly="0" labelOnly="1" outline="0" fieldPosition="0">
        <references count="2">
          <reference field="0" count="1" selected="0">
            <x v="22"/>
          </reference>
          <reference field="1" count="1">
            <x v="22"/>
          </reference>
        </references>
      </pivotArea>
    </format>
    <format dxfId="476">
      <pivotArea dataOnly="0" labelOnly="1" outline="0" fieldPosition="0">
        <references count="2">
          <reference field="0" count="1" selected="0">
            <x v="23"/>
          </reference>
          <reference field="1" count="1">
            <x v="22"/>
          </reference>
        </references>
      </pivotArea>
    </format>
    <format dxfId="475">
      <pivotArea dataOnly="0" labelOnly="1" outline="0" fieldPosition="0">
        <references count="2">
          <reference field="0" count="1" selected="0">
            <x v="24"/>
          </reference>
          <reference field="1" count="1">
            <x v="22"/>
          </reference>
        </references>
      </pivotArea>
    </format>
    <format dxfId="474">
      <pivotArea dataOnly="0" labelOnly="1" outline="0" fieldPosition="0">
        <references count="2">
          <reference field="0" count="1" selected="0">
            <x v="25"/>
          </reference>
          <reference field="1" count="1">
            <x v="22"/>
          </reference>
        </references>
      </pivotArea>
    </format>
    <format dxfId="473">
      <pivotArea dataOnly="0" labelOnly="1" outline="0" fieldPosition="0">
        <references count="2">
          <reference field="0" count="1" selected="0">
            <x v="26"/>
          </reference>
          <reference field="1" count="1">
            <x v="23"/>
          </reference>
        </references>
      </pivotArea>
    </format>
    <format dxfId="472">
      <pivotArea dataOnly="0" labelOnly="1" outline="0" fieldPosition="0">
        <references count="2">
          <reference field="0" count="1" selected="0">
            <x v="27"/>
          </reference>
          <reference field="1" count="1">
            <x v="5"/>
          </reference>
        </references>
      </pivotArea>
    </format>
    <format dxfId="471">
      <pivotArea dataOnly="0" labelOnly="1" outline="0" fieldPosition="0">
        <references count="2">
          <reference field="0" count="1" selected="0">
            <x v="28"/>
          </reference>
          <reference field="1" count="1">
            <x v="17"/>
          </reference>
        </references>
      </pivotArea>
    </format>
    <format dxfId="470">
      <pivotArea dataOnly="0" labelOnly="1" outline="0" fieldPosition="0">
        <references count="2">
          <reference field="0" count="1" selected="0">
            <x v="29"/>
          </reference>
          <reference field="1" count="1">
            <x v="18"/>
          </reference>
        </references>
      </pivotArea>
    </format>
    <format dxfId="469">
      <pivotArea dataOnly="0" labelOnly="1" outline="0" fieldPosition="0">
        <references count="2">
          <reference field="0" count="1" selected="0">
            <x v="30"/>
          </reference>
          <reference field="1" count="1">
            <x v="7"/>
          </reference>
        </references>
      </pivotArea>
    </format>
    <format dxfId="468">
      <pivotArea dataOnly="0" labelOnly="1" outline="0" fieldPosition="0">
        <references count="2">
          <reference field="0" count="1" selected="0">
            <x v="31"/>
          </reference>
          <reference field="1" count="1">
            <x v="20"/>
          </reference>
        </references>
      </pivotArea>
    </format>
    <format dxfId="467">
      <pivotArea dataOnly="0" labelOnly="1" outline="0" fieldPosition="0">
        <references count="2">
          <reference field="0" count="1" selected="0">
            <x v="32"/>
          </reference>
          <reference field="1" count="1">
            <x v="32"/>
          </reference>
        </references>
      </pivotArea>
    </format>
    <format dxfId="466">
      <pivotArea dataOnly="0" labelOnly="1" outline="0" fieldPosition="0">
        <references count="2">
          <reference field="0" count="1" selected="0">
            <x v="33"/>
          </reference>
          <reference field="1" count="1">
            <x v="21"/>
          </reference>
        </references>
      </pivotArea>
    </format>
    <format dxfId="465">
      <pivotArea dataOnly="0" labelOnly="1" outline="0" fieldPosition="0">
        <references count="2">
          <reference field="0" count="1" selected="0">
            <x v="34"/>
          </reference>
          <reference field="1" count="1">
            <x v="19"/>
          </reference>
        </references>
      </pivotArea>
    </format>
    <format dxfId="464">
      <pivotArea dataOnly="0" labelOnly="1" outline="0" fieldPosition="0">
        <references count="2">
          <reference field="0" count="1" selected="0">
            <x v="35"/>
          </reference>
          <reference field="1" count="1">
            <x v="33"/>
          </reference>
        </references>
      </pivotArea>
    </format>
    <format dxfId="463">
      <pivotArea dataOnly="0" labelOnly="1" outline="0" fieldPosition="0">
        <references count="2">
          <reference field="0" count="1" selected="0">
            <x v="36"/>
          </reference>
          <reference field="1" count="1">
            <x v="14"/>
          </reference>
        </references>
      </pivotArea>
    </format>
    <format dxfId="462">
      <pivotArea dataOnly="0" labelOnly="1" outline="0" fieldPosition="0">
        <references count="2">
          <reference field="0" count="1" selected="0">
            <x v="37"/>
          </reference>
          <reference field="1" count="1">
            <x v="27"/>
          </reference>
        </references>
      </pivotArea>
    </format>
    <format dxfId="461">
      <pivotArea dataOnly="0" labelOnly="1" outline="0" fieldPosition="0">
        <references count="2">
          <reference field="0" count="1" selected="0">
            <x v="38"/>
          </reference>
          <reference field="1" count="1">
            <x v="16"/>
          </reference>
        </references>
      </pivotArea>
    </format>
    <format dxfId="460">
      <pivotArea dataOnly="0" labelOnly="1" outline="0" fieldPosition="0">
        <references count="2">
          <reference field="0" count="1" selected="0">
            <x v="39"/>
          </reference>
          <reference field="1" count="1">
            <x v="6"/>
          </reference>
        </references>
      </pivotArea>
    </format>
    <format dxfId="459">
      <pivotArea dataOnly="0" labelOnly="1" outline="0" fieldPosition="0">
        <references count="2">
          <reference field="0" count="1" selected="0">
            <x v="0"/>
          </reference>
          <reference field="1" count="1">
            <x v="0"/>
          </reference>
        </references>
      </pivotArea>
    </format>
    <format dxfId="458">
      <pivotArea dataOnly="0" labelOnly="1" outline="0" fieldPosition="0">
        <references count="2">
          <reference field="0" count="1" selected="0">
            <x v="1"/>
          </reference>
          <reference field="1" count="1">
            <x v="4"/>
          </reference>
        </references>
      </pivotArea>
    </format>
    <format dxfId="457">
      <pivotArea dataOnly="0" labelOnly="1" outline="0" fieldPosition="0">
        <references count="2">
          <reference field="0" count="1" selected="0">
            <x v="2"/>
          </reference>
          <reference field="1" count="1">
            <x v="29"/>
          </reference>
        </references>
      </pivotArea>
    </format>
    <format dxfId="456">
      <pivotArea dataOnly="0" labelOnly="1" outline="0" fieldPosition="0">
        <references count="2">
          <reference field="0" count="1" selected="0">
            <x v="3"/>
          </reference>
          <reference field="1" count="1">
            <x v="24"/>
          </reference>
        </references>
      </pivotArea>
    </format>
    <format dxfId="455">
      <pivotArea dataOnly="0" labelOnly="1" outline="0" fieldPosition="0">
        <references count="2">
          <reference field="0" count="1" selected="0">
            <x v="4"/>
          </reference>
          <reference field="1" count="1">
            <x v="15"/>
          </reference>
        </references>
      </pivotArea>
    </format>
    <format dxfId="454">
      <pivotArea dataOnly="0" labelOnly="1" outline="0" fieldPosition="0">
        <references count="2">
          <reference field="0" count="1" selected="0">
            <x v="5"/>
          </reference>
          <reference field="1" count="1">
            <x v="15"/>
          </reference>
        </references>
      </pivotArea>
    </format>
    <format dxfId="453">
      <pivotArea dataOnly="0" labelOnly="1" outline="0" fieldPosition="0">
        <references count="2">
          <reference field="0" count="1" selected="0">
            <x v="6"/>
          </reference>
          <reference field="1" count="1">
            <x v="12"/>
          </reference>
        </references>
      </pivotArea>
    </format>
    <format dxfId="452">
      <pivotArea dataOnly="0" labelOnly="1" outline="0" fieldPosition="0">
        <references count="2">
          <reference field="0" count="1" selected="0">
            <x v="7"/>
          </reference>
          <reference field="1" count="1">
            <x v="10"/>
          </reference>
        </references>
      </pivotArea>
    </format>
    <format dxfId="451">
      <pivotArea dataOnly="0" labelOnly="1" outline="0" fieldPosition="0">
        <references count="2">
          <reference field="0" count="1" selected="0">
            <x v="8"/>
          </reference>
          <reference field="1" count="1">
            <x v="9"/>
          </reference>
        </references>
      </pivotArea>
    </format>
    <format dxfId="450">
      <pivotArea dataOnly="0" labelOnly="1" outline="0" fieldPosition="0">
        <references count="2">
          <reference field="0" count="1" selected="0">
            <x v="9"/>
          </reference>
          <reference field="1" count="1">
            <x v="1"/>
          </reference>
        </references>
      </pivotArea>
    </format>
    <format dxfId="449">
      <pivotArea dataOnly="0" labelOnly="1" outline="0" fieldPosition="0">
        <references count="2">
          <reference field="0" count="1" selected="0">
            <x v="10"/>
          </reference>
          <reference field="1" count="1">
            <x v="1"/>
          </reference>
        </references>
      </pivotArea>
    </format>
    <format dxfId="448">
      <pivotArea dataOnly="0" labelOnly="1" outline="0" fieldPosition="0">
        <references count="2">
          <reference field="0" count="1" selected="0">
            <x v="11"/>
          </reference>
          <reference field="1" count="1">
            <x v="25"/>
          </reference>
        </references>
      </pivotArea>
    </format>
    <format dxfId="447">
      <pivotArea dataOnly="0" labelOnly="1" outline="0" fieldPosition="0">
        <references count="2">
          <reference field="0" count="1" selected="0">
            <x v="12"/>
          </reference>
          <reference field="1" count="1">
            <x v="3"/>
          </reference>
        </references>
      </pivotArea>
    </format>
    <format dxfId="446">
      <pivotArea dataOnly="0" labelOnly="1" outline="0" fieldPosition="0">
        <references count="2">
          <reference field="0" count="1" selected="0">
            <x v="13"/>
          </reference>
          <reference field="1" count="1">
            <x v="13"/>
          </reference>
        </references>
      </pivotArea>
    </format>
    <format dxfId="445">
      <pivotArea dataOnly="0" labelOnly="1" outline="0" fieldPosition="0">
        <references count="2">
          <reference field="0" count="1" selected="0">
            <x v="14"/>
          </reference>
          <reference field="1" count="1">
            <x v="8"/>
          </reference>
        </references>
      </pivotArea>
    </format>
    <format dxfId="444">
      <pivotArea dataOnly="0" labelOnly="1" outline="0" fieldPosition="0">
        <references count="2">
          <reference field="0" count="1" selected="0">
            <x v="15"/>
          </reference>
          <reference field="1" count="1">
            <x v="28"/>
          </reference>
        </references>
      </pivotArea>
    </format>
    <format dxfId="443">
      <pivotArea dataOnly="0" labelOnly="1" outline="0" fieldPosition="0">
        <references count="2">
          <reference field="0" count="1" selected="0">
            <x v="16"/>
          </reference>
          <reference field="1" count="1">
            <x v="11"/>
          </reference>
        </references>
      </pivotArea>
    </format>
    <format dxfId="442">
      <pivotArea dataOnly="0" labelOnly="1" outline="0" fieldPosition="0">
        <references count="2">
          <reference field="0" count="1" selected="0">
            <x v="17"/>
          </reference>
          <reference field="1" count="1">
            <x v="26"/>
          </reference>
        </references>
      </pivotArea>
    </format>
    <format dxfId="441">
      <pivotArea dataOnly="0" labelOnly="1" outline="0" fieldPosition="0">
        <references count="2">
          <reference field="0" count="1" selected="0">
            <x v="18"/>
          </reference>
          <reference field="1" count="1">
            <x v="31"/>
          </reference>
        </references>
      </pivotArea>
    </format>
    <format dxfId="440">
      <pivotArea dataOnly="0" labelOnly="1" outline="0" fieldPosition="0">
        <references count="2">
          <reference field="0" count="1" selected="0">
            <x v="19"/>
          </reference>
          <reference field="1" count="1">
            <x v="31"/>
          </reference>
        </references>
      </pivotArea>
    </format>
    <format dxfId="439">
      <pivotArea dataOnly="0" labelOnly="1" outline="0" fieldPosition="0">
        <references count="2">
          <reference field="0" count="1" selected="0">
            <x v="20"/>
          </reference>
          <reference field="1" count="1">
            <x v="2"/>
          </reference>
        </references>
      </pivotArea>
    </format>
    <format dxfId="438">
      <pivotArea dataOnly="0" labelOnly="1" outline="0" fieldPosition="0">
        <references count="2">
          <reference field="0" count="1" selected="0">
            <x v="21"/>
          </reference>
          <reference field="1" count="1">
            <x v="30"/>
          </reference>
        </references>
      </pivotArea>
    </format>
    <format dxfId="437">
      <pivotArea dataOnly="0" labelOnly="1" outline="0" fieldPosition="0">
        <references count="2">
          <reference field="0" count="1" selected="0">
            <x v="22"/>
          </reference>
          <reference field="1" count="1">
            <x v="22"/>
          </reference>
        </references>
      </pivotArea>
    </format>
    <format dxfId="436">
      <pivotArea dataOnly="0" labelOnly="1" outline="0" fieldPosition="0">
        <references count="2">
          <reference field="0" count="1" selected="0">
            <x v="23"/>
          </reference>
          <reference field="1" count="1">
            <x v="22"/>
          </reference>
        </references>
      </pivotArea>
    </format>
    <format dxfId="435">
      <pivotArea dataOnly="0" labelOnly="1" outline="0" fieldPosition="0">
        <references count="2">
          <reference field="0" count="1" selected="0">
            <x v="24"/>
          </reference>
          <reference field="1" count="1">
            <x v="22"/>
          </reference>
        </references>
      </pivotArea>
    </format>
    <format dxfId="434">
      <pivotArea dataOnly="0" labelOnly="1" outline="0" fieldPosition="0">
        <references count="2">
          <reference field="0" count="1" selected="0">
            <x v="25"/>
          </reference>
          <reference field="1" count="1">
            <x v="22"/>
          </reference>
        </references>
      </pivotArea>
    </format>
    <format dxfId="433">
      <pivotArea dataOnly="0" labelOnly="1" outline="0" fieldPosition="0">
        <references count="2">
          <reference field="0" count="1" selected="0">
            <x v="26"/>
          </reference>
          <reference field="1" count="1">
            <x v="23"/>
          </reference>
        </references>
      </pivotArea>
    </format>
    <format dxfId="432">
      <pivotArea dataOnly="0" labelOnly="1" outline="0" fieldPosition="0">
        <references count="2">
          <reference field="0" count="1" selected="0">
            <x v="27"/>
          </reference>
          <reference field="1" count="1">
            <x v="5"/>
          </reference>
        </references>
      </pivotArea>
    </format>
    <format dxfId="431">
      <pivotArea dataOnly="0" labelOnly="1" outline="0" fieldPosition="0">
        <references count="2">
          <reference field="0" count="1" selected="0">
            <x v="28"/>
          </reference>
          <reference field="1" count="1">
            <x v="17"/>
          </reference>
        </references>
      </pivotArea>
    </format>
    <format dxfId="430">
      <pivotArea dataOnly="0" labelOnly="1" outline="0" fieldPosition="0">
        <references count="2">
          <reference field="0" count="1" selected="0">
            <x v="29"/>
          </reference>
          <reference field="1" count="1">
            <x v="18"/>
          </reference>
        </references>
      </pivotArea>
    </format>
    <format dxfId="429">
      <pivotArea dataOnly="0" labelOnly="1" outline="0" fieldPosition="0">
        <references count="2">
          <reference field="0" count="1" selected="0">
            <x v="30"/>
          </reference>
          <reference field="1" count="1">
            <x v="7"/>
          </reference>
        </references>
      </pivotArea>
    </format>
    <format dxfId="428">
      <pivotArea dataOnly="0" labelOnly="1" outline="0" fieldPosition="0">
        <references count="2">
          <reference field="0" count="1" selected="0">
            <x v="31"/>
          </reference>
          <reference field="1" count="1">
            <x v="20"/>
          </reference>
        </references>
      </pivotArea>
    </format>
    <format dxfId="427">
      <pivotArea dataOnly="0" labelOnly="1" outline="0" fieldPosition="0">
        <references count="2">
          <reference field="0" count="1" selected="0">
            <x v="32"/>
          </reference>
          <reference field="1" count="1">
            <x v="32"/>
          </reference>
        </references>
      </pivotArea>
    </format>
    <format dxfId="426">
      <pivotArea dataOnly="0" labelOnly="1" outline="0" fieldPosition="0">
        <references count="2">
          <reference field="0" count="1" selected="0">
            <x v="33"/>
          </reference>
          <reference field="1" count="1">
            <x v="21"/>
          </reference>
        </references>
      </pivotArea>
    </format>
    <format dxfId="425">
      <pivotArea dataOnly="0" labelOnly="1" outline="0" fieldPosition="0">
        <references count="2">
          <reference field="0" count="1" selected="0">
            <x v="34"/>
          </reference>
          <reference field="1" count="1">
            <x v="19"/>
          </reference>
        </references>
      </pivotArea>
    </format>
    <format dxfId="424">
      <pivotArea dataOnly="0" labelOnly="1" outline="0" fieldPosition="0">
        <references count="2">
          <reference field="0" count="1" selected="0">
            <x v="35"/>
          </reference>
          <reference field="1" count="1">
            <x v="33"/>
          </reference>
        </references>
      </pivotArea>
    </format>
    <format dxfId="423">
      <pivotArea dataOnly="0" labelOnly="1" outline="0" fieldPosition="0">
        <references count="2">
          <reference field="0" count="1" selected="0">
            <x v="36"/>
          </reference>
          <reference field="1" count="1">
            <x v="14"/>
          </reference>
        </references>
      </pivotArea>
    </format>
    <format dxfId="422">
      <pivotArea dataOnly="0" labelOnly="1" outline="0" fieldPosition="0">
        <references count="2">
          <reference field="0" count="1" selected="0">
            <x v="37"/>
          </reference>
          <reference field="1" count="1">
            <x v="27"/>
          </reference>
        </references>
      </pivotArea>
    </format>
    <format dxfId="421">
      <pivotArea dataOnly="0" labelOnly="1" outline="0" fieldPosition="0">
        <references count="2">
          <reference field="0" count="1" selected="0">
            <x v="38"/>
          </reference>
          <reference field="1" count="1">
            <x v="16"/>
          </reference>
        </references>
      </pivotArea>
    </format>
    <format dxfId="420">
      <pivotArea dataOnly="0" labelOnly="1" outline="0" fieldPosition="0">
        <references count="2">
          <reference field="0" count="1" selected="0">
            <x v="39"/>
          </reference>
          <reference field="1" count="1">
            <x v="6"/>
          </reference>
        </references>
      </pivotArea>
    </format>
    <format dxfId="419">
      <pivotArea type="all" dataOnly="0" outline="0" fieldPosition="0"/>
    </format>
    <format dxfId="418">
      <pivotArea dataOnly="0" labelOnly="1" outline="0" fieldPosition="0">
        <references count="1">
          <reference field="0" count="0"/>
        </references>
      </pivotArea>
    </format>
    <format dxfId="417">
      <pivotArea dataOnly="0" labelOnly="1" outline="0" fieldPosition="0">
        <references count="2">
          <reference field="0" count="1" selected="0">
            <x v="0"/>
          </reference>
          <reference field="1" count="1">
            <x v="0"/>
          </reference>
        </references>
      </pivotArea>
    </format>
    <format dxfId="416">
      <pivotArea dataOnly="0" labelOnly="1" outline="0" fieldPosition="0">
        <references count="2">
          <reference field="0" count="1" selected="0">
            <x v="1"/>
          </reference>
          <reference field="1" count="1">
            <x v="4"/>
          </reference>
        </references>
      </pivotArea>
    </format>
    <format dxfId="415">
      <pivotArea dataOnly="0" labelOnly="1" outline="0" fieldPosition="0">
        <references count="2">
          <reference field="0" count="1" selected="0">
            <x v="2"/>
          </reference>
          <reference field="1" count="1">
            <x v="29"/>
          </reference>
        </references>
      </pivotArea>
    </format>
    <format dxfId="414">
      <pivotArea dataOnly="0" labelOnly="1" outline="0" fieldPosition="0">
        <references count="2">
          <reference field="0" count="1" selected="0">
            <x v="3"/>
          </reference>
          <reference field="1" count="1">
            <x v="24"/>
          </reference>
        </references>
      </pivotArea>
    </format>
    <format dxfId="413">
      <pivotArea dataOnly="0" labelOnly="1" outline="0" fieldPosition="0">
        <references count="2">
          <reference field="0" count="1" selected="0">
            <x v="4"/>
          </reference>
          <reference field="1" count="1">
            <x v="15"/>
          </reference>
        </references>
      </pivotArea>
    </format>
    <format dxfId="412">
      <pivotArea dataOnly="0" labelOnly="1" outline="0" fieldPosition="0">
        <references count="2">
          <reference field="0" count="1" selected="0">
            <x v="5"/>
          </reference>
          <reference field="1" count="1">
            <x v="15"/>
          </reference>
        </references>
      </pivotArea>
    </format>
    <format dxfId="411">
      <pivotArea dataOnly="0" labelOnly="1" outline="0" fieldPosition="0">
        <references count="2">
          <reference field="0" count="1" selected="0">
            <x v="6"/>
          </reference>
          <reference field="1" count="1">
            <x v="12"/>
          </reference>
        </references>
      </pivotArea>
    </format>
    <format dxfId="410">
      <pivotArea dataOnly="0" labelOnly="1" outline="0" fieldPosition="0">
        <references count="2">
          <reference field="0" count="1" selected="0">
            <x v="7"/>
          </reference>
          <reference field="1" count="1">
            <x v="10"/>
          </reference>
        </references>
      </pivotArea>
    </format>
    <format dxfId="409">
      <pivotArea dataOnly="0" labelOnly="1" outline="0" fieldPosition="0">
        <references count="2">
          <reference field="0" count="1" selected="0">
            <x v="8"/>
          </reference>
          <reference field="1" count="1">
            <x v="9"/>
          </reference>
        </references>
      </pivotArea>
    </format>
    <format dxfId="408">
      <pivotArea dataOnly="0" labelOnly="1" outline="0" fieldPosition="0">
        <references count="2">
          <reference field="0" count="1" selected="0">
            <x v="9"/>
          </reference>
          <reference field="1" count="1">
            <x v="1"/>
          </reference>
        </references>
      </pivotArea>
    </format>
    <format dxfId="407">
      <pivotArea dataOnly="0" labelOnly="1" outline="0" fieldPosition="0">
        <references count="2">
          <reference field="0" count="1" selected="0">
            <x v="10"/>
          </reference>
          <reference field="1" count="1">
            <x v="1"/>
          </reference>
        </references>
      </pivotArea>
    </format>
    <format dxfId="406">
      <pivotArea dataOnly="0" labelOnly="1" outline="0" fieldPosition="0">
        <references count="2">
          <reference field="0" count="1" selected="0">
            <x v="11"/>
          </reference>
          <reference field="1" count="1">
            <x v="25"/>
          </reference>
        </references>
      </pivotArea>
    </format>
    <format dxfId="405">
      <pivotArea dataOnly="0" labelOnly="1" outline="0" fieldPosition="0">
        <references count="2">
          <reference field="0" count="1" selected="0">
            <x v="12"/>
          </reference>
          <reference field="1" count="1">
            <x v="3"/>
          </reference>
        </references>
      </pivotArea>
    </format>
    <format dxfId="404">
      <pivotArea dataOnly="0" labelOnly="1" outline="0" fieldPosition="0">
        <references count="2">
          <reference field="0" count="1" selected="0">
            <x v="13"/>
          </reference>
          <reference field="1" count="1">
            <x v="13"/>
          </reference>
        </references>
      </pivotArea>
    </format>
    <format dxfId="403">
      <pivotArea dataOnly="0" labelOnly="1" outline="0" fieldPosition="0">
        <references count="2">
          <reference field="0" count="1" selected="0">
            <x v="14"/>
          </reference>
          <reference field="1" count="1">
            <x v="8"/>
          </reference>
        </references>
      </pivotArea>
    </format>
    <format dxfId="402">
      <pivotArea dataOnly="0" labelOnly="1" outline="0" fieldPosition="0">
        <references count="2">
          <reference field="0" count="1" selected="0">
            <x v="15"/>
          </reference>
          <reference field="1" count="1">
            <x v="28"/>
          </reference>
        </references>
      </pivotArea>
    </format>
    <format dxfId="401">
      <pivotArea dataOnly="0" labelOnly="1" outline="0" fieldPosition="0">
        <references count="2">
          <reference field="0" count="1" selected="0">
            <x v="16"/>
          </reference>
          <reference field="1" count="1">
            <x v="11"/>
          </reference>
        </references>
      </pivotArea>
    </format>
    <format dxfId="400">
      <pivotArea dataOnly="0" labelOnly="1" outline="0" fieldPosition="0">
        <references count="2">
          <reference field="0" count="1" selected="0">
            <x v="17"/>
          </reference>
          <reference field="1" count="1">
            <x v="26"/>
          </reference>
        </references>
      </pivotArea>
    </format>
    <format dxfId="399">
      <pivotArea dataOnly="0" labelOnly="1" outline="0" fieldPosition="0">
        <references count="2">
          <reference field="0" count="1" selected="0">
            <x v="18"/>
          </reference>
          <reference field="1" count="1">
            <x v="31"/>
          </reference>
        </references>
      </pivotArea>
    </format>
    <format dxfId="398">
      <pivotArea dataOnly="0" labelOnly="1" outline="0" fieldPosition="0">
        <references count="2">
          <reference field="0" count="1" selected="0">
            <x v="19"/>
          </reference>
          <reference field="1" count="1">
            <x v="31"/>
          </reference>
        </references>
      </pivotArea>
    </format>
    <format dxfId="397">
      <pivotArea dataOnly="0" labelOnly="1" outline="0" fieldPosition="0">
        <references count="2">
          <reference field="0" count="1" selected="0">
            <x v="20"/>
          </reference>
          <reference field="1" count="1">
            <x v="2"/>
          </reference>
        </references>
      </pivotArea>
    </format>
    <format dxfId="396">
      <pivotArea dataOnly="0" labelOnly="1" outline="0" fieldPosition="0">
        <references count="2">
          <reference field="0" count="1" selected="0">
            <x v="21"/>
          </reference>
          <reference field="1" count="1">
            <x v="30"/>
          </reference>
        </references>
      </pivotArea>
    </format>
    <format dxfId="395">
      <pivotArea dataOnly="0" labelOnly="1" outline="0" fieldPosition="0">
        <references count="2">
          <reference field="0" count="1" selected="0">
            <x v="22"/>
          </reference>
          <reference field="1" count="1">
            <x v="22"/>
          </reference>
        </references>
      </pivotArea>
    </format>
    <format dxfId="394">
      <pivotArea dataOnly="0" labelOnly="1" outline="0" fieldPosition="0">
        <references count="2">
          <reference field="0" count="1" selected="0">
            <x v="23"/>
          </reference>
          <reference field="1" count="1">
            <x v="22"/>
          </reference>
        </references>
      </pivotArea>
    </format>
    <format dxfId="393">
      <pivotArea dataOnly="0" labelOnly="1" outline="0" fieldPosition="0">
        <references count="2">
          <reference field="0" count="1" selected="0">
            <x v="24"/>
          </reference>
          <reference field="1" count="1">
            <x v="22"/>
          </reference>
        </references>
      </pivotArea>
    </format>
    <format dxfId="392">
      <pivotArea dataOnly="0" labelOnly="1" outline="0" fieldPosition="0">
        <references count="2">
          <reference field="0" count="1" selected="0">
            <x v="25"/>
          </reference>
          <reference field="1" count="1">
            <x v="22"/>
          </reference>
        </references>
      </pivotArea>
    </format>
    <format dxfId="391">
      <pivotArea dataOnly="0" labelOnly="1" outline="0" fieldPosition="0">
        <references count="2">
          <reference field="0" count="1" selected="0">
            <x v="26"/>
          </reference>
          <reference field="1" count="1">
            <x v="23"/>
          </reference>
        </references>
      </pivotArea>
    </format>
    <format dxfId="390">
      <pivotArea dataOnly="0" labelOnly="1" outline="0" fieldPosition="0">
        <references count="2">
          <reference field="0" count="1" selected="0">
            <x v="27"/>
          </reference>
          <reference field="1" count="1">
            <x v="5"/>
          </reference>
        </references>
      </pivotArea>
    </format>
    <format dxfId="389">
      <pivotArea dataOnly="0" labelOnly="1" outline="0" fieldPosition="0">
        <references count="2">
          <reference field="0" count="1" selected="0">
            <x v="28"/>
          </reference>
          <reference field="1" count="1">
            <x v="17"/>
          </reference>
        </references>
      </pivotArea>
    </format>
    <format dxfId="388">
      <pivotArea dataOnly="0" labelOnly="1" outline="0" fieldPosition="0">
        <references count="2">
          <reference field="0" count="1" selected="0">
            <x v="29"/>
          </reference>
          <reference field="1" count="1">
            <x v="18"/>
          </reference>
        </references>
      </pivotArea>
    </format>
    <format dxfId="387">
      <pivotArea dataOnly="0" labelOnly="1" outline="0" fieldPosition="0">
        <references count="2">
          <reference field="0" count="1" selected="0">
            <x v="30"/>
          </reference>
          <reference field="1" count="1">
            <x v="7"/>
          </reference>
        </references>
      </pivotArea>
    </format>
    <format dxfId="386">
      <pivotArea dataOnly="0" labelOnly="1" outline="0" fieldPosition="0">
        <references count="2">
          <reference field="0" count="1" selected="0">
            <x v="31"/>
          </reference>
          <reference field="1" count="1">
            <x v="20"/>
          </reference>
        </references>
      </pivotArea>
    </format>
    <format dxfId="385">
      <pivotArea dataOnly="0" labelOnly="1" outline="0" fieldPosition="0">
        <references count="2">
          <reference field="0" count="1" selected="0">
            <x v="32"/>
          </reference>
          <reference field="1" count="1">
            <x v="32"/>
          </reference>
        </references>
      </pivotArea>
    </format>
    <format dxfId="384">
      <pivotArea dataOnly="0" labelOnly="1" outline="0" fieldPosition="0">
        <references count="2">
          <reference field="0" count="1" selected="0">
            <x v="33"/>
          </reference>
          <reference field="1" count="1">
            <x v="21"/>
          </reference>
        </references>
      </pivotArea>
    </format>
    <format dxfId="383">
      <pivotArea dataOnly="0" labelOnly="1" outline="0" fieldPosition="0">
        <references count="2">
          <reference field="0" count="1" selected="0">
            <x v="34"/>
          </reference>
          <reference field="1" count="1">
            <x v="19"/>
          </reference>
        </references>
      </pivotArea>
    </format>
    <format dxfId="382">
      <pivotArea dataOnly="0" labelOnly="1" outline="0" fieldPosition="0">
        <references count="2">
          <reference field="0" count="1" selected="0">
            <x v="35"/>
          </reference>
          <reference field="1" count="1">
            <x v="33"/>
          </reference>
        </references>
      </pivotArea>
    </format>
    <format dxfId="381">
      <pivotArea dataOnly="0" labelOnly="1" outline="0" fieldPosition="0">
        <references count="2">
          <reference field="0" count="1" selected="0">
            <x v="36"/>
          </reference>
          <reference field="1" count="1">
            <x v="14"/>
          </reference>
        </references>
      </pivotArea>
    </format>
    <format dxfId="380">
      <pivotArea dataOnly="0" labelOnly="1" outline="0" fieldPosition="0">
        <references count="2">
          <reference field="0" count="1" selected="0">
            <x v="37"/>
          </reference>
          <reference field="1" count="1">
            <x v="27"/>
          </reference>
        </references>
      </pivotArea>
    </format>
    <format dxfId="379">
      <pivotArea dataOnly="0" labelOnly="1" outline="0" fieldPosition="0">
        <references count="2">
          <reference field="0" count="1" selected="0">
            <x v="38"/>
          </reference>
          <reference field="1" count="1">
            <x v="16"/>
          </reference>
        </references>
      </pivotArea>
    </format>
    <format dxfId="378">
      <pivotArea dataOnly="0" labelOnly="1" outline="0" fieldPosition="0">
        <references count="2">
          <reference field="0" count="1" selected="0">
            <x v="39"/>
          </reference>
          <reference field="1" count="1">
            <x v="6"/>
          </reference>
        </references>
      </pivotArea>
    </format>
    <format dxfId="377">
      <pivotArea dataOnly="0" labelOnly="1" outline="0" fieldPosition="0">
        <references count="1">
          <reference field="0" count="1">
            <x v="1"/>
          </reference>
        </references>
      </pivotArea>
    </format>
    <format dxfId="376">
      <pivotArea dataOnly="0" labelOnly="1" outline="0" fieldPosition="0">
        <references count="1">
          <reference field="0" count="1">
            <x v="2"/>
          </reference>
        </references>
      </pivotArea>
    </format>
    <format dxfId="375">
      <pivotArea dataOnly="0" labelOnly="1" outline="0" fieldPosition="0">
        <references count="1">
          <reference field="0" count="1">
            <x v="3"/>
          </reference>
        </references>
      </pivotArea>
    </format>
    <format dxfId="374">
      <pivotArea dataOnly="0" labelOnly="1" outline="0" fieldPosition="0">
        <references count="1">
          <reference field="0" count="1">
            <x v="4"/>
          </reference>
        </references>
      </pivotArea>
    </format>
    <format dxfId="373">
      <pivotArea dataOnly="0" labelOnly="1" outline="0" fieldPosition="0">
        <references count="1">
          <reference field="0" count="1">
            <x v="5"/>
          </reference>
        </references>
      </pivotArea>
    </format>
    <format dxfId="372">
      <pivotArea dataOnly="0" labelOnly="1" outline="0" fieldPosition="0">
        <references count="1">
          <reference field="0" count="1">
            <x v="6"/>
          </reference>
        </references>
      </pivotArea>
    </format>
    <format dxfId="371">
      <pivotArea dataOnly="0" labelOnly="1" outline="0" fieldPosition="0">
        <references count="1">
          <reference field="0" count="1">
            <x v="7"/>
          </reference>
        </references>
      </pivotArea>
    </format>
    <format dxfId="370">
      <pivotArea dataOnly="0" labelOnly="1" outline="0" fieldPosition="0">
        <references count="1">
          <reference field="0" count="1">
            <x v="8"/>
          </reference>
        </references>
      </pivotArea>
    </format>
    <format dxfId="369">
      <pivotArea dataOnly="0" labelOnly="1" outline="0" fieldPosition="0">
        <references count="1">
          <reference field="0" count="1">
            <x v="9"/>
          </reference>
        </references>
      </pivotArea>
    </format>
    <format dxfId="368">
      <pivotArea dataOnly="0" labelOnly="1" outline="0" fieldPosition="0">
        <references count="1">
          <reference field="0" count="1">
            <x v="10"/>
          </reference>
        </references>
      </pivotArea>
    </format>
    <format dxfId="367">
      <pivotArea dataOnly="0" labelOnly="1" outline="0" fieldPosition="0">
        <references count="1">
          <reference field="0" count="1">
            <x v="11"/>
          </reference>
        </references>
      </pivotArea>
    </format>
    <format dxfId="366">
      <pivotArea dataOnly="0" labelOnly="1" outline="0" fieldPosition="0">
        <references count="1">
          <reference field="0" count="1">
            <x v="12"/>
          </reference>
        </references>
      </pivotArea>
    </format>
    <format dxfId="365">
      <pivotArea dataOnly="0" labelOnly="1" outline="0" fieldPosition="0">
        <references count="1">
          <reference field="0" count="1">
            <x v="27"/>
          </reference>
        </references>
      </pivotArea>
    </format>
    <format dxfId="364">
      <pivotArea dataOnly="0" labelOnly="1" outline="0" fieldPosition="0">
        <references count="1">
          <reference field="0" count="1">
            <x v="29"/>
          </reference>
        </references>
      </pivotArea>
    </format>
    <format dxfId="363">
      <pivotArea dataOnly="0" labelOnly="1" outline="0" fieldPosition="0">
        <references count="1">
          <reference field="0" count="1">
            <x v="30"/>
          </reference>
        </references>
      </pivotArea>
    </format>
    <format dxfId="362">
      <pivotArea dataOnly="0" labelOnly="1" outline="0" fieldPosition="0">
        <references count="1">
          <reference field="0" count="1">
            <x v="32"/>
          </reference>
        </references>
      </pivotArea>
    </format>
    <format dxfId="361">
      <pivotArea dataOnly="0" labelOnly="1" outline="0" fieldPosition="0">
        <references count="1">
          <reference field="0" count="1">
            <x v="35"/>
          </reference>
        </references>
      </pivotArea>
    </format>
    <format dxfId="360">
      <pivotArea dataOnly="0" labelOnly="1" outline="0" fieldPosition="0">
        <references count="1">
          <reference field="0" count="1">
            <x v="37"/>
          </reference>
        </references>
      </pivotArea>
    </format>
    <format dxfId="359">
      <pivotArea dataOnly="0" labelOnly="1" outline="0" fieldPosition="0">
        <references count="1">
          <reference field="0" count="1">
            <x v="39"/>
          </reference>
        </references>
      </pivotArea>
    </format>
    <format dxfId="358">
      <pivotArea dataOnly="0" labelOnly="1" outline="0" fieldPosition="0">
        <references count="2">
          <reference field="0" count="1" selected="0">
            <x v="40"/>
          </reference>
          <reference field="1" count="1">
            <x v="34"/>
          </reference>
        </references>
      </pivotArea>
    </format>
    <format dxfId="357">
      <pivotArea dataOnly="0" labelOnly="1" outline="0" fieldPosition="0">
        <references count="2">
          <reference field="0" count="1" selected="0">
            <x v="41"/>
          </reference>
          <reference field="1" count="1">
            <x v="35"/>
          </reference>
        </references>
      </pivotArea>
    </format>
    <format dxfId="356">
      <pivotArea dataOnly="0" labelOnly="1" outline="0" fieldPosition="0">
        <references count="2">
          <reference field="0" count="1" selected="0">
            <x v="42"/>
          </reference>
          <reference field="1" count="1">
            <x v="36"/>
          </reference>
        </references>
      </pivotArea>
    </format>
    <format dxfId="355">
      <pivotArea dataOnly="0" labelOnly="1" outline="0" fieldPosition="0">
        <references count="2">
          <reference field="0" count="1" selected="0">
            <x v="43"/>
          </reference>
          <reference field="1" count="1">
            <x v="37"/>
          </reference>
        </references>
      </pivotArea>
    </format>
    <format dxfId="354">
      <pivotArea dataOnly="0" labelOnly="1" outline="0" fieldPosition="0">
        <references count="2">
          <reference field="0" count="1" selected="0">
            <x v="44"/>
          </reference>
          <reference field="1" count="1">
            <x v="38"/>
          </reference>
        </references>
      </pivotArea>
    </format>
    <format dxfId="353">
      <pivotArea dataOnly="0" labelOnly="1" outline="0" fieldPosition="0">
        <references count="2">
          <reference field="0" count="1" selected="0">
            <x v="45"/>
          </reference>
          <reference field="1" count="1">
            <x v="39"/>
          </reference>
        </references>
      </pivotArea>
    </format>
    <format dxfId="352">
      <pivotArea dataOnly="0" labelOnly="1" outline="0" fieldPosition="0">
        <references count="2">
          <reference field="0" count="1" selected="0">
            <x v="46"/>
          </reference>
          <reference field="1" count="1">
            <x v="40"/>
          </reference>
        </references>
      </pivotArea>
    </format>
    <format dxfId="351">
      <pivotArea dataOnly="0" labelOnly="1" outline="0" fieldPosition="0">
        <references count="2">
          <reference field="0" count="1" selected="0">
            <x v="47"/>
          </reference>
          <reference field="1" count="1">
            <x v="41"/>
          </reference>
        </references>
      </pivotArea>
    </format>
    <format dxfId="350">
      <pivotArea dataOnly="0" labelOnly="1" outline="0" fieldPosition="0">
        <references count="2">
          <reference field="0" count="1" selected="0">
            <x v="48"/>
          </reference>
          <reference field="1" count="1">
            <x v="42"/>
          </reference>
        </references>
      </pivotArea>
    </format>
    <format dxfId="349">
      <pivotArea dataOnly="0" labelOnly="1" outline="0" fieldPosition="0">
        <references count="2">
          <reference field="0" count="1" selected="0">
            <x v="49"/>
          </reference>
          <reference field="1" count="1">
            <x v="43"/>
          </reference>
        </references>
      </pivotArea>
    </format>
    <format dxfId="348">
      <pivotArea dataOnly="0" labelOnly="1" outline="0" fieldPosition="0">
        <references count="2">
          <reference field="0" count="1" selected="0">
            <x v="50"/>
          </reference>
          <reference field="1" count="1">
            <x v="44"/>
          </reference>
        </references>
      </pivotArea>
    </format>
    <format dxfId="347">
      <pivotArea dataOnly="0" labelOnly="1" outline="0" fieldPosition="0">
        <references count="2">
          <reference field="0" count="1" selected="0">
            <x v="51"/>
          </reference>
          <reference field="1" count="1">
            <x v="45"/>
          </reference>
        </references>
      </pivotArea>
    </format>
    <format dxfId="346">
      <pivotArea dataOnly="0" labelOnly="1" outline="0" fieldPosition="0">
        <references count="2">
          <reference field="0" count="1" selected="0">
            <x v="52"/>
          </reference>
          <reference field="1" count="1">
            <x v="46"/>
          </reference>
        </references>
      </pivotArea>
    </format>
    <format dxfId="345">
      <pivotArea dataOnly="0" labelOnly="1" outline="0" fieldPosition="0">
        <references count="2">
          <reference field="0" count="1" selected="0">
            <x v="53"/>
          </reference>
          <reference field="1" count="1">
            <x v="47"/>
          </reference>
        </references>
      </pivotArea>
    </format>
    <format dxfId="344">
      <pivotArea dataOnly="0" labelOnly="1" outline="0" fieldPosition="0">
        <references count="2">
          <reference field="0" count="1" selected="0">
            <x v="54"/>
          </reference>
          <reference field="1" count="1">
            <x v="48"/>
          </reference>
        </references>
      </pivotArea>
    </format>
    <format dxfId="343">
      <pivotArea dataOnly="0" labelOnly="1" outline="0" fieldPosition="0">
        <references count="2">
          <reference field="0" count="1" selected="0">
            <x v="55"/>
          </reference>
          <reference field="1" count="1">
            <x v="49"/>
          </reference>
        </references>
      </pivotArea>
    </format>
    <format dxfId="342">
      <pivotArea dataOnly="0" labelOnly="1" outline="0" fieldPosition="0">
        <references count="2">
          <reference field="0" count="1" selected="0">
            <x v="56"/>
          </reference>
          <reference field="1" count="1">
            <x v="50"/>
          </reference>
        </references>
      </pivotArea>
    </format>
    <format dxfId="341">
      <pivotArea dataOnly="0" labelOnly="1" outline="0" fieldPosition="0">
        <references count="2">
          <reference field="0" count="1" selected="0">
            <x v="57"/>
          </reference>
          <reference field="1" count="1">
            <x v="51"/>
          </reference>
        </references>
      </pivotArea>
    </format>
    <format dxfId="340">
      <pivotArea dataOnly="0" labelOnly="1" outline="0" fieldPosition="0">
        <references count="2">
          <reference field="0" count="1" selected="0">
            <x v="58"/>
          </reference>
          <reference field="1" count="1">
            <x v="52"/>
          </reference>
        </references>
      </pivotArea>
    </format>
    <format dxfId="339">
      <pivotArea dataOnly="0" labelOnly="1" outline="0" fieldPosition="0">
        <references count="2">
          <reference field="0" count="1" selected="0">
            <x v="59"/>
          </reference>
          <reference field="1" count="1">
            <x v="53"/>
          </reference>
        </references>
      </pivotArea>
    </format>
    <format dxfId="338">
      <pivotArea dataOnly="0" labelOnly="1" outline="0" fieldPosition="0">
        <references count="2">
          <reference field="0" count="1" selected="0">
            <x v="60"/>
          </reference>
          <reference field="1" count="1">
            <x v="54"/>
          </reference>
        </references>
      </pivotArea>
    </format>
    <format dxfId="337">
      <pivotArea dataOnly="0" labelOnly="1" outline="0" fieldPosition="0">
        <references count="2">
          <reference field="0" count="1" selected="0">
            <x v="61"/>
          </reference>
          <reference field="1" count="1">
            <x v="55"/>
          </reference>
        </references>
      </pivotArea>
    </format>
    <format dxfId="336">
      <pivotArea dataOnly="0" labelOnly="1" outline="0" fieldPosition="0">
        <references count="2">
          <reference field="0" count="1" selected="0">
            <x v="62"/>
          </reference>
          <reference field="1" count="1">
            <x v="56"/>
          </reference>
        </references>
      </pivotArea>
    </format>
    <format dxfId="335">
      <pivotArea dataOnly="0" labelOnly="1" outline="0" fieldPosition="0">
        <references count="2">
          <reference field="0" count="1" selected="0">
            <x v="63"/>
          </reference>
          <reference field="1" count="1">
            <x v="57"/>
          </reference>
        </references>
      </pivotArea>
    </format>
    <format dxfId="334">
      <pivotArea dataOnly="0" labelOnly="1" outline="0" fieldPosition="0">
        <references count="2">
          <reference field="0" count="1" selected="0">
            <x v="64"/>
          </reference>
          <reference field="1" count="1">
            <x v="58"/>
          </reference>
        </references>
      </pivotArea>
    </format>
    <format dxfId="333">
      <pivotArea dataOnly="0" labelOnly="1" outline="0" fieldPosition="0">
        <references count="2">
          <reference field="0" count="1" selected="0">
            <x v="65"/>
          </reference>
          <reference field="1" count="1">
            <x v="59"/>
          </reference>
        </references>
      </pivotArea>
    </format>
    <format dxfId="332">
      <pivotArea dataOnly="0" labelOnly="1" outline="0" fieldPosition="0">
        <references count="2">
          <reference field="0" count="1" selected="0">
            <x v="66"/>
          </reference>
          <reference field="1" count="1">
            <x v="59"/>
          </reference>
        </references>
      </pivotArea>
    </format>
    <format dxfId="331">
      <pivotArea dataOnly="0" labelOnly="1" outline="0" fieldPosition="0">
        <references count="2">
          <reference field="0" count="1" selected="0">
            <x v="67"/>
          </reference>
          <reference field="1" count="1">
            <x v="60"/>
          </reference>
        </references>
      </pivotArea>
    </format>
    <format dxfId="330">
      <pivotArea dataOnly="0" labelOnly="1" outline="0" fieldPosition="0">
        <references count="2">
          <reference field="0" count="1" selected="0">
            <x v="68"/>
          </reference>
          <reference field="1" count="1">
            <x v="61"/>
          </reference>
        </references>
      </pivotArea>
    </format>
    <format dxfId="329">
      <pivotArea dataOnly="0" labelOnly="1" outline="0" fieldPosition="0">
        <references count="2">
          <reference field="0" count="1" selected="0">
            <x v="69"/>
          </reference>
          <reference field="1" count="1">
            <x v="62"/>
          </reference>
        </references>
      </pivotArea>
    </format>
    <format dxfId="328">
      <pivotArea dataOnly="0" labelOnly="1" outline="0" fieldPosition="0">
        <references count="2">
          <reference field="0" count="1" selected="0">
            <x v="70"/>
          </reference>
          <reference field="1" count="1">
            <x v="62"/>
          </reference>
        </references>
      </pivotArea>
    </format>
    <format dxfId="327">
      <pivotArea dataOnly="0" labelOnly="1" outline="0" fieldPosition="0">
        <references count="2">
          <reference field="0" count="1" selected="0">
            <x v="71"/>
          </reference>
          <reference field="1" count="1">
            <x v="63"/>
          </reference>
        </references>
      </pivotArea>
    </format>
    <format dxfId="326">
      <pivotArea dataOnly="0" labelOnly="1" outline="0" fieldPosition="0">
        <references count="2">
          <reference field="0" count="1" selected="0">
            <x v="72"/>
          </reference>
          <reference field="1" count="1">
            <x v="64"/>
          </reference>
        </references>
      </pivotArea>
    </format>
    <format dxfId="325">
      <pivotArea dataOnly="0" labelOnly="1" outline="0" fieldPosition="0">
        <references count="2">
          <reference field="0" count="1" selected="0">
            <x v="73"/>
          </reference>
          <reference field="1" count="1">
            <x v="65"/>
          </reference>
        </references>
      </pivotArea>
    </format>
    <format dxfId="324">
      <pivotArea dataOnly="0" labelOnly="1" outline="0" fieldPosition="0">
        <references count="2">
          <reference field="0" count="1" selected="0">
            <x v="74"/>
          </reference>
          <reference field="1" count="1">
            <x v="66"/>
          </reference>
        </references>
      </pivotArea>
    </format>
    <format dxfId="323">
      <pivotArea dataOnly="0" labelOnly="1" outline="0" fieldPosition="0">
        <references count="2">
          <reference field="0" count="1" selected="0">
            <x v="75"/>
          </reference>
          <reference field="1" count="1">
            <x v="67"/>
          </reference>
        </references>
      </pivotArea>
    </format>
    <format dxfId="322">
      <pivotArea dataOnly="0" labelOnly="1" outline="0" fieldPosition="0">
        <references count="2">
          <reference field="0" count="1" selected="0">
            <x v="76"/>
          </reference>
          <reference field="1" count="1">
            <x v="68"/>
          </reference>
        </references>
      </pivotArea>
    </format>
    <format dxfId="321">
      <pivotArea dataOnly="0" labelOnly="1" outline="0" fieldPosition="0">
        <references count="2">
          <reference field="0" count="1" selected="0">
            <x v="77"/>
          </reference>
          <reference field="1" count="1">
            <x v="69"/>
          </reference>
        </references>
      </pivotArea>
    </format>
    <format dxfId="320">
      <pivotArea dataOnly="0" labelOnly="1" outline="0" fieldPosition="0">
        <references count="2">
          <reference field="0" count="1" selected="0">
            <x v="78"/>
          </reference>
          <reference field="1" count="1">
            <x v="70"/>
          </reference>
        </references>
      </pivotArea>
    </format>
    <format dxfId="319">
      <pivotArea dataOnly="0" labelOnly="1" outline="0" fieldPosition="0">
        <references count="2">
          <reference field="0" count="1" selected="0">
            <x v="79"/>
          </reference>
          <reference field="1" count="1">
            <x v="71"/>
          </reference>
        </references>
      </pivotArea>
    </format>
    <format dxfId="318">
      <pivotArea dataOnly="0" labelOnly="1" outline="0" fieldPosition="0">
        <references count="1">
          <reference field="0" count="40">
            <x v="40"/>
            <x v="41"/>
            <x v="42"/>
            <x v="43"/>
            <x v="44"/>
            <x v="45"/>
            <x v="46"/>
            <x v="47"/>
            <x v="48"/>
            <x v="49"/>
            <x v="50"/>
            <x v="51"/>
            <x v="52"/>
            <x v="53"/>
            <x v="54"/>
            <x v="55"/>
            <x v="56"/>
            <x v="57"/>
            <x v="58"/>
            <x v="59"/>
            <x v="60"/>
            <x v="61"/>
            <x v="62"/>
            <x v="63"/>
            <x v="64"/>
            <x v="65"/>
            <x v="66"/>
            <x v="67"/>
            <x v="68"/>
            <x v="69"/>
            <x v="70"/>
            <x v="71"/>
            <x v="72"/>
            <x v="73"/>
            <x v="74"/>
            <x v="75"/>
            <x v="76"/>
            <x v="77"/>
            <x v="78"/>
            <x v="79"/>
          </reference>
        </references>
      </pivotArea>
    </format>
    <format dxfId="317">
      <pivotArea dataOnly="0" labelOnly="1" outline="0" fieldPosition="0">
        <references count="1">
          <reference field="0" count="40">
            <x v="40"/>
            <x v="41"/>
            <x v="42"/>
            <x v="43"/>
            <x v="44"/>
            <x v="45"/>
            <x v="46"/>
            <x v="47"/>
            <x v="48"/>
            <x v="49"/>
            <x v="50"/>
            <x v="51"/>
            <x v="52"/>
            <x v="53"/>
            <x v="54"/>
            <x v="55"/>
            <x v="56"/>
            <x v="57"/>
            <x v="58"/>
            <x v="59"/>
            <x v="60"/>
            <x v="61"/>
            <x v="62"/>
            <x v="63"/>
            <x v="64"/>
            <x v="65"/>
            <x v="66"/>
            <x v="67"/>
            <x v="68"/>
            <x v="69"/>
            <x v="70"/>
            <x v="71"/>
            <x v="72"/>
            <x v="73"/>
            <x v="74"/>
            <x v="75"/>
            <x v="76"/>
            <x v="77"/>
            <x v="78"/>
            <x v="79"/>
          </reference>
        </references>
      </pivotArea>
    </format>
    <format dxfId="316">
      <pivotArea dataOnly="0" labelOnly="1" outline="0" fieldPosition="0">
        <references count="1">
          <reference field="0" count="40">
            <x v="40"/>
            <x v="41"/>
            <x v="42"/>
            <x v="43"/>
            <x v="44"/>
            <x v="45"/>
            <x v="46"/>
            <x v="47"/>
            <x v="48"/>
            <x v="49"/>
            <x v="50"/>
            <x v="51"/>
            <x v="52"/>
            <x v="53"/>
            <x v="54"/>
            <x v="55"/>
            <x v="56"/>
            <x v="57"/>
            <x v="58"/>
            <x v="59"/>
            <x v="60"/>
            <x v="61"/>
            <x v="62"/>
            <x v="63"/>
            <x v="64"/>
            <x v="65"/>
            <x v="66"/>
            <x v="67"/>
            <x v="68"/>
            <x v="69"/>
            <x v="70"/>
            <x v="71"/>
            <x v="72"/>
            <x v="73"/>
            <x v="74"/>
            <x v="75"/>
            <x v="76"/>
            <x v="77"/>
            <x v="78"/>
            <x v="79"/>
          </reference>
        </references>
      </pivotArea>
    </format>
    <format dxfId="315">
      <pivotArea dataOnly="0" labelOnly="1" outline="0" fieldPosition="0">
        <references count="2">
          <reference field="0" count="1" selected="0">
            <x v="1"/>
          </reference>
          <reference field="1" count="1">
            <x v="4"/>
          </reference>
        </references>
      </pivotArea>
    </format>
    <format dxfId="314">
      <pivotArea dataOnly="0" labelOnly="1" outline="0" fieldPosition="0">
        <references count="2">
          <reference field="0" count="1" selected="0">
            <x v="2"/>
          </reference>
          <reference field="1" count="1">
            <x v="29"/>
          </reference>
        </references>
      </pivotArea>
    </format>
    <format dxfId="313">
      <pivotArea dataOnly="0" labelOnly="1" outline="0" fieldPosition="0">
        <references count="2">
          <reference field="0" count="1" selected="0">
            <x v="3"/>
          </reference>
          <reference field="1" count="1">
            <x v="24"/>
          </reference>
        </references>
      </pivotArea>
    </format>
    <format dxfId="312">
      <pivotArea dataOnly="0" labelOnly="1" outline="0" fieldPosition="0">
        <references count="2">
          <reference field="0" count="1" selected="0">
            <x v="4"/>
          </reference>
          <reference field="1" count="1">
            <x v="15"/>
          </reference>
        </references>
      </pivotArea>
    </format>
    <format dxfId="311">
      <pivotArea dataOnly="0" labelOnly="1" outline="0" fieldPosition="0">
        <references count="2">
          <reference field="0" count="1" selected="0">
            <x v="5"/>
          </reference>
          <reference field="1" count="1">
            <x v="15"/>
          </reference>
        </references>
      </pivotArea>
    </format>
    <format dxfId="310">
      <pivotArea dataOnly="0" labelOnly="1" outline="0" fieldPosition="0">
        <references count="2">
          <reference field="0" count="1" selected="0">
            <x v="6"/>
          </reference>
          <reference field="1" count="1">
            <x v="12"/>
          </reference>
        </references>
      </pivotArea>
    </format>
    <format dxfId="309">
      <pivotArea dataOnly="0" labelOnly="1" outline="0" fieldPosition="0">
        <references count="2">
          <reference field="0" count="1" selected="0">
            <x v="7"/>
          </reference>
          <reference field="1" count="1">
            <x v="10"/>
          </reference>
        </references>
      </pivotArea>
    </format>
    <format dxfId="308">
      <pivotArea dataOnly="0" labelOnly="1" outline="0" fieldPosition="0">
        <references count="2">
          <reference field="0" count="1" selected="0">
            <x v="8"/>
          </reference>
          <reference field="1" count="1">
            <x v="9"/>
          </reference>
        </references>
      </pivotArea>
    </format>
    <format dxfId="307">
      <pivotArea dataOnly="0" labelOnly="1" outline="0" fieldPosition="0">
        <references count="2">
          <reference field="0" count="1" selected="0">
            <x v="9"/>
          </reference>
          <reference field="1" count="1">
            <x v="1"/>
          </reference>
        </references>
      </pivotArea>
    </format>
    <format dxfId="306">
      <pivotArea dataOnly="0" labelOnly="1" outline="0" fieldPosition="0">
        <references count="2">
          <reference field="0" count="1" selected="0">
            <x v="10"/>
          </reference>
          <reference field="1" count="1">
            <x v="1"/>
          </reference>
        </references>
      </pivotArea>
    </format>
    <format dxfId="305">
      <pivotArea dataOnly="0" labelOnly="1" outline="0" fieldPosition="0">
        <references count="2">
          <reference field="0" count="1" selected="0">
            <x v="11"/>
          </reference>
          <reference field="1" count="1">
            <x v="25"/>
          </reference>
        </references>
      </pivotArea>
    </format>
    <format dxfId="304">
      <pivotArea dataOnly="0" labelOnly="1" outline="0" fieldPosition="0">
        <references count="2">
          <reference field="0" count="1" selected="0">
            <x v="12"/>
          </reference>
          <reference field="1" count="1">
            <x v="3"/>
          </reference>
        </references>
      </pivotArea>
    </format>
    <format dxfId="303">
      <pivotArea dataOnly="0" labelOnly="1" outline="0" fieldPosition="0">
        <references count="2">
          <reference field="0" count="1" selected="0">
            <x v="13"/>
          </reference>
          <reference field="1" count="1">
            <x v="13"/>
          </reference>
        </references>
      </pivotArea>
    </format>
    <format dxfId="302">
      <pivotArea dataOnly="0" labelOnly="1" outline="0" fieldPosition="0">
        <references count="2">
          <reference field="0" count="1" selected="0">
            <x v="14"/>
          </reference>
          <reference field="1" count="1">
            <x v="8"/>
          </reference>
        </references>
      </pivotArea>
    </format>
    <format dxfId="301">
      <pivotArea dataOnly="0" labelOnly="1" outline="0" fieldPosition="0">
        <references count="2">
          <reference field="0" count="1" selected="0">
            <x v="15"/>
          </reference>
          <reference field="1" count="1">
            <x v="28"/>
          </reference>
        </references>
      </pivotArea>
    </format>
    <format dxfId="300">
      <pivotArea dataOnly="0" labelOnly="1" outline="0" fieldPosition="0">
        <references count="2">
          <reference field="0" count="1" selected="0">
            <x v="16"/>
          </reference>
          <reference field="1" count="1">
            <x v="11"/>
          </reference>
        </references>
      </pivotArea>
    </format>
    <format dxfId="299">
      <pivotArea dataOnly="0" labelOnly="1" outline="0" fieldPosition="0">
        <references count="2">
          <reference field="0" count="1" selected="0">
            <x v="17"/>
          </reference>
          <reference field="1" count="1">
            <x v="26"/>
          </reference>
        </references>
      </pivotArea>
    </format>
    <format dxfId="298">
      <pivotArea dataOnly="0" labelOnly="1" outline="0" fieldPosition="0">
        <references count="2">
          <reference field="0" count="1" selected="0">
            <x v="18"/>
          </reference>
          <reference field="1" count="1">
            <x v="31"/>
          </reference>
        </references>
      </pivotArea>
    </format>
    <format dxfId="297">
      <pivotArea dataOnly="0" labelOnly="1" outline="0" fieldPosition="0">
        <references count="2">
          <reference field="0" count="1" selected="0">
            <x v="19"/>
          </reference>
          <reference field="1" count="1">
            <x v="31"/>
          </reference>
        </references>
      </pivotArea>
    </format>
    <format dxfId="296">
      <pivotArea dataOnly="0" labelOnly="1" outline="0" fieldPosition="0">
        <references count="2">
          <reference field="0" count="1" selected="0">
            <x v="20"/>
          </reference>
          <reference field="1" count="1">
            <x v="2"/>
          </reference>
        </references>
      </pivotArea>
    </format>
    <format dxfId="295">
      <pivotArea dataOnly="0" labelOnly="1" outline="0" fieldPosition="0">
        <references count="2">
          <reference field="0" count="1" selected="0">
            <x v="21"/>
          </reference>
          <reference field="1" count="1">
            <x v="30"/>
          </reference>
        </references>
      </pivotArea>
    </format>
    <format dxfId="294">
      <pivotArea dataOnly="0" labelOnly="1" outline="0" fieldPosition="0">
        <references count="2">
          <reference field="0" count="1" selected="0">
            <x v="22"/>
          </reference>
          <reference field="1" count="1">
            <x v="22"/>
          </reference>
        </references>
      </pivotArea>
    </format>
    <format dxfId="293">
      <pivotArea dataOnly="0" labelOnly="1" outline="0" fieldPosition="0">
        <references count="2">
          <reference field="0" count="1" selected="0">
            <x v="23"/>
          </reference>
          <reference field="1" count="1">
            <x v="22"/>
          </reference>
        </references>
      </pivotArea>
    </format>
    <format dxfId="292">
      <pivotArea dataOnly="0" labelOnly="1" outline="0" fieldPosition="0">
        <references count="2">
          <reference field="0" count="1" selected="0">
            <x v="24"/>
          </reference>
          <reference field="1" count="1">
            <x v="22"/>
          </reference>
        </references>
      </pivotArea>
    </format>
    <format dxfId="291">
      <pivotArea dataOnly="0" labelOnly="1" outline="0" fieldPosition="0">
        <references count="2">
          <reference field="0" count="1" selected="0">
            <x v="25"/>
          </reference>
          <reference field="1" count="1">
            <x v="22"/>
          </reference>
        </references>
      </pivotArea>
    </format>
    <format dxfId="290">
      <pivotArea dataOnly="0" labelOnly="1" outline="0" fieldPosition="0">
        <references count="2">
          <reference field="0" count="1" selected="0">
            <x v="26"/>
          </reference>
          <reference field="1" count="1">
            <x v="23"/>
          </reference>
        </references>
      </pivotArea>
    </format>
    <format dxfId="289">
      <pivotArea dataOnly="0" labelOnly="1" outline="0" fieldPosition="0">
        <references count="2">
          <reference field="0" count="1" selected="0">
            <x v="27"/>
          </reference>
          <reference field="1" count="1">
            <x v="5"/>
          </reference>
        </references>
      </pivotArea>
    </format>
    <format dxfId="288">
      <pivotArea dataOnly="0" labelOnly="1" outline="0" fieldPosition="0">
        <references count="2">
          <reference field="0" count="1" selected="0">
            <x v="28"/>
          </reference>
          <reference field="1" count="1">
            <x v="17"/>
          </reference>
        </references>
      </pivotArea>
    </format>
    <format dxfId="287">
      <pivotArea dataOnly="0" labelOnly="1" outline="0" fieldPosition="0">
        <references count="2">
          <reference field="0" count="1" selected="0">
            <x v="29"/>
          </reference>
          <reference field="1" count="1">
            <x v="18"/>
          </reference>
        </references>
      </pivotArea>
    </format>
    <format dxfId="286">
      <pivotArea dataOnly="0" labelOnly="1" outline="0" fieldPosition="0">
        <references count="2">
          <reference field="0" count="1" selected="0">
            <x v="30"/>
          </reference>
          <reference field="1" count="1">
            <x v="7"/>
          </reference>
        </references>
      </pivotArea>
    </format>
    <format dxfId="285">
      <pivotArea dataOnly="0" labelOnly="1" outline="0" fieldPosition="0">
        <references count="2">
          <reference field="0" count="1" selected="0">
            <x v="31"/>
          </reference>
          <reference field="1" count="1">
            <x v="20"/>
          </reference>
        </references>
      </pivotArea>
    </format>
    <format dxfId="284">
      <pivotArea dataOnly="0" labelOnly="1" outline="0" fieldPosition="0">
        <references count="2">
          <reference field="0" count="1" selected="0">
            <x v="32"/>
          </reference>
          <reference field="1" count="1">
            <x v="32"/>
          </reference>
        </references>
      </pivotArea>
    </format>
    <format dxfId="283">
      <pivotArea dataOnly="0" labelOnly="1" outline="0" fieldPosition="0">
        <references count="2">
          <reference field="0" count="1" selected="0">
            <x v="33"/>
          </reference>
          <reference field="1" count="1">
            <x v="21"/>
          </reference>
        </references>
      </pivotArea>
    </format>
    <format dxfId="282">
      <pivotArea dataOnly="0" labelOnly="1" outline="0" fieldPosition="0">
        <references count="2">
          <reference field="0" count="1" selected="0">
            <x v="34"/>
          </reference>
          <reference field="1" count="1">
            <x v="19"/>
          </reference>
        </references>
      </pivotArea>
    </format>
    <format dxfId="281">
      <pivotArea dataOnly="0" labelOnly="1" outline="0" fieldPosition="0">
        <references count="2">
          <reference field="0" count="1" selected="0">
            <x v="35"/>
          </reference>
          <reference field="1" count="1">
            <x v="33"/>
          </reference>
        </references>
      </pivotArea>
    </format>
    <format dxfId="280">
      <pivotArea dataOnly="0" labelOnly="1" outline="0" fieldPosition="0">
        <references count="2">
          <reference field="0" count="1" selected="0">
            <x v="36"/>
          </reference>
          <reference field="1" count="1">
            <x v="14"/>
          </reference>
        </references>
      </pivotArea>
    </format>
    <format dxfId="279">
      <pivotArea dataOnly="0" labelOnly="1" outline="0" fieldPosition="0">
        <references count="2">
          <reference field="0" count="1" selected="0">
            <x v="37"/>
          </reference>
          <reference field="1" count="1">
            <x v="27"/>
          </reference>
        </references>
      </pivotArea>
    </format>
    <format dxfId="278">
      <pivotArea dataOnly="0" labelOnly="1" outline="0" fieldPosition="0">
        <references count="2">
          <reference field="0" count="1" selected="0">
            <x v="38"/>
          </reference>
          <reference field="1" count="1">
            <x v="16"/>
          </reference>
        </references>
      </pivotArea>
    </format>
    <format dxfId="277">
      <pivotArea dataOnly="0" labelOnly="1" outline="0" fieldPosition="0">
        <references count="2">
          <reference field="0" count="1" selected="0">
            <x v="39"/>
          </reference>
          <reference field="1" count="1">
            <x v="6"/>
          </reference>
        </references>
      </pivotArea>
    </format>
    <format dxfId="276">
      <pivotArea dataOnly="0" labelOnly="1" outline="0" fieldPosition="0">
        <references count="2">
          <reference field="0" count="1" selected="0">
            <x v="40"/>
          </reference>
          <reference field="1" count="1">
            <x v="34"/>
          </reference>
        </references>
      </pivotArea>
    </format>
    <format dxfId="275">
      <pivotArea dataOnly="0" labelOnly="1" outline="0" fieldPosition="0">
        <references count="2">
          <reference field="0" count="1" selected="0">
            <x v="41"/>
          </reference>
          <reference field="1" count="1">
            <x v="35"/>
          </reference>
        </references>
      </pivotArea>
    </format>
    <format dxfId="274">
      <pivotArea dataOnly="0" labelOnly="1" outline="0" fieldPosition="0">
        <references count="2">
          <reference field="0" count="1" selected="0">
            <x v="42"/>
          </reference>
          <reference field="1" count="1">
            <x v="36"/>
          </reference>
        </references>
      </pivotArea>
    </format>
    <format dxfId="273">
      <pivotArea dataOnly="0" labelOnly="1" outline="0" fieldPosition="0">
        <references count="2">
          <reference field="0" count="1" selected="0">
            <x v="43"/>
          </reference>
          <reference field="1" count="1">
            <x v="37"/>
          </reference>
        </references>
      </pivotArea>
    </format>
    <format dxfId="272">
      <pivotArea dataOnly="0" labelOnly="1" outline="0" fieldPosition="0">
        <references count="2">
          <reference field="0" count="1" selected="0">
            <x v="44"/>
          </reference>
          <reference field="1" count="1">
            <x v="38"/>
          </reference>
        </references>
      </pivotArea>
    </format>
    <format dxfId="271">
      <pivotArea dataOnly="0" labelOnly="1" outline="0" fieldPosition="0">
        <references count="2">
          <reference field="0" count="1" selected="0">
            <x v="45"/>
          </reference>
          <reference field="1" count="1">
            <x v="39"/>
          </reference>
        </references>
      </pivotArea>
    </format>
    <format dxfId="270">
      <pivotArea dataOnly="0" labelOnly="1" outline="0" fieldPosition="0">
        <references count="2">
          <reference field="0" count="1" selected="0">
            <x v="46"/>
          </reference>
          <reference field="1" count="1">
            <x v="40"/>
          </reference>
        </references>
      </pivotArea>
    </format>
    <format dxfId="269">
      <pivotArea dataOnly="0" labelOnly="1" outline="0" fieldPosition="0">
        <references count="2">
          <reference field="0" count="1" selected="0">
            <x v="47"/>
          </reference>
          <reference field="1" count="1">
            <x v="41"/>
          </reference>
        </references>
      </pivotArea>
    </format>
    <format dxfId="268">
      <pivotArea dataOnly="0" labelOnly="1" outline="0" fieldPosition="0">
        <references count="2">
          <reference field="0" count="1" selected="0">
            <x v="48"/>
          </reference>
          <reference field="1" count="1">
            <x v="42"/>
          </reference>
        </references>
      </pivotArea>
    </format>
    <format dxfId="267">
      <pivotArea dataOnly="0" labelOnly="1" outline="0" fieldPosition="0">
        <references count="2">
          <reference field="0" count="1" selected="0">
            <x v="49"/>
          </reference>
          <reference field="1" count="1">
            <x v="43"/>
          </reference>
        </references>
      </pivotArea>
    </format>
    <format dxfId="266">
      <pivotArea dataOnly="0" labelOnly="1" outline="0" fieldPosition="0">
        <references count="2">
          <reference field="0" count="1" selected="0">
            <x v="50"/>
          </reference>
          <reference field="1" count="1">
            <x v="44"/>
          </reference>
        </references>
      </pivotArea>
    </format>
    <format dxfId="265">
      <pivotArea dataOnly="0" labelOnly="1" outline="0" fieldPosition="0">
        <references count="2">
          <reference field="0" count="1" selected="0">
            <x v="51"/>
          </reference>
          <reference field="1" count="1">
            <x v="45"/>
          </reference>
        </references>
      </pivotArea>
    </format>
    <format dxfId="264">
      <pivotArea dataOnly="0" labelOnly="1" outline="0" fieldPosition="0">
        <references count="2">
          <reference field="0" count="1" selected="0">
            <x v="52"/>
          </reference>
          <reference field="1" count="1">
            <x v="46"/>
          </reference>
        </references>
      </pivotArea>
    </format>
    <format dxfId="263">
      <pivotArea dataOnly="0" labelOnly="1" outline="0" fieldPosition="0">
        <references count="2">
          <reference field="0" count="1" selected="0">
            <x v="53"/>
          </reference>
          <reference field="1" count="1">
            <x v="47"/>
          </reference>
        </references>
      </pivotArea>
    </format>
    <format dxfId="262">
      <pivotArea dataOnly="0" labelOnly="1" outline="0" fieldPosition="0">
        <references count="2">
          <reference field="0" count="1" selected="0">
            <x v="54"/>
          </reference>
          <reference field="1" count="1">
            <x v="48"/>
          </reference>
        </references>
      </pivotArea>
    </format>
    <format dxfId="261">
      <pivotArea dataOnly="0" labelOnly="1" outline="0" fieldPosition="0">
        <references count="2">
          <reference field="0" count="1" selected="0">
            <x v="55"/>
          </reference>
          <reference field="1" count="1">
            <x v="49"/>
          </reference>
        </references>
      </pivotArea>
    </format>
    <format dxfId="260">
      <pivotArea dataOnly="0" labelOnly="1" outline="0" fieldPosition="0">
        <references count="2">
          <reference field="0" count="1" selected="0">
            <x v="56"/>
          </reference>
          <reference field="1" count="1">
            <x v="50"/>
          </reference>
        </references>
      </pivotArea>
    </format>
    <format dxfId="259">
      <pivotArea dataOnly="0" labelOnly="1" outline="0" fieldPosition="0">
        <references count="2">
          <reference field="0" count="1" selected="0">
            <x v="57"/>
          </reference>
          <reference field="1" count="1">
            <x v="51"/>
          </reference>
        </references>
      </pivotArea>
    </format>
    <format dxfId="258">
      <pivotArea dataOnly="0" labelOnly="1" outline="0" fieldPosition="0">
        <references count="2">
          <reference field="0" count="1" selected="0">
            <x v="58"/>
          </reference>
          <reference field="1" count="1">
            <x v="52"/>
          </reference>
        </references>
      </pivotArea>
    </format>
    <format dxfId="257">
      <pivotArea dataOnly="0" labelOnly="1" outline="0" fieldPosition="0">
        <references count="2">
          <reference field="0" count="1" selected="0">
            <x v="59"/>
          </reference>
          <reference field="1" count="1">
            <x v="53"/>
          </reference>
        </references>
      </pivotArea>
    </format>
    <format dxfId="256">
      <pivotArea dataOnly="0" labelOnly="1" outline="0" fieldPosition="0">
        <references count="2">
          <reference field="0" count="1" selected="0">
            <x v="60"/>
          </reference>
          <reference field="1" count="1">
            <x v="54"/>
          </reference>
        </references>
      </pivotArea>
    </format>
    <format dxfId="255">
      <pivotArea dataOnly="0" labelOnly="1" outline="0" fieldPosition="0">
        <references count="2">
          <reference field="0" count="1" selected="0">
            <x v="61"/>
          </reference>
          <reference field="1" count="1">
            <x v="55"/>
          </reference>
        </references>
      </pivotArea>
    </format>
    <format dxfId="254">
      <pivotArea dataOnly="0" labelOnly="1" outline="0" fieldPosition="0">
        <references count="2">
          <reference field="0" count="1" selected="0">
            <x v="62"/>
          </reference>
          <reference field="1" count="1">
            <x v="56"/>
          </reference>
        </references>
      </pivotArea>
    </format>
    <format dxfId="253">
      <pivotArea dataOnly="0" labelOnly="1" outline="0" fieldPosition="0">
        <references count="2">
          <reference field="0" count="1" selected="0">
            <x v="63"/>
          </reference>
          <reference field="1" count="1">
            <x v="57"/>
          </reference>
        </references>
      </pivotArea>
    </format>
    <format dxfId="252">
      <pivotArea dataOnly="0" labelOnly="1" outline="0" fieldPosition="0">
        <references count="2">
          <reference field="0" count="1" selected="0">
            <x v="64"/>
          </reference>
          <reference field="1" count="1">
            <x v="58"/>
          </reference>
        </references>
      </pivotArea>
    </format>
    <format dxfId="251">
      <pivotArea dataOnly="0" labelOnly="1" outline="0" fieldPosition="0">
        <references count="2">
          <reference field="0" count="1" selected="0">
            <x v="65"/>
          </reference>
          <reference field="1" count="1">
            <x v="59"/>
          </reference>
        </references>
      </pivotArea>
    </format>
    <format dxfId="250">
      <pivotArea dataOnly="0" labelOnly="1" outline="0" fieldPosition="0">
        <references count="2">
          <reference field="0" count="1" selected="0">
            <x v="66"/>
          </reference>
          <reference field="1" count="1">
            <x v="59"/>
          </reference>
        </references>
      </pivotArea>
    </format>
    <format dxfId="249">
      <pivotArea dataOnly="0" labelOnly="1" outline="0" fieldPosition="0">
        <references count="2">
          <reference field="0" count="1" selected="0">
            <x v="67"/>
          </reference>
          <reference field="1" count="1">
            <x v="60"/>
          </reference>
        </references>
      </pivotArea>
    </format>
    <format dxfId="248">
      <pivotArea dataOnly="0" labelOnly="1" outline="0" fieldPosition="0">
        <references count="2">
          <reference field="0" count="1" selected="0">
            <x v="68"/>
          </reference>
          <reference field="1" count="1">
            <x v="61"/>
          </reference>
        </references>
      </pivotArea>
    </format>
    <format dxfId="247">
      <pivotArea dataOnly="0" labelOnly="1" outline="0" fieldPosition="0">
        <references count="2">
          <reference field="0" count="1" selected="0">
            <x v="69"/>
          </reference>
          <reference field="1" count="1">
            <x v="62"/>
          </reference>
        </references>
      </pivotArea>
    </format>
    <format dxfId="246">
      <pivotArea dataOnly="0" labelOnly="1" outline="0" fieldPosition="0">
        <references count="2">
          <reference field="0" count="1" selected="0">
            <x v="70"/>
          </reference>
          <reference field="1" count="1">
            <x v="62"/>
          </reference>
        </references>
      </pivotArea>
    </format>
    <format dxfId="245">
      <pivotArea dataOnly="0" labelOnly="1" outline="0" fieldPosition="0">
        <references count="2">
          <reference field="0" count="1" selected="0">
            <x v="71"/>
          </reference>
          <reference field="1" count="1">
            <x v="63"/>
          </reference>
        </references>
      </pivotArea>
    </format>
    <format dxfId="244">
      <pivotArea dataOnly="0" labelOnly="1" outline="0" fieldPosition="0">
        <references count="2">
          <reference field="0" count="1" selected="0">
            <x v="72"/>
          </reference>
          <reference field="1" count="1">
            <x v="64"/>
          </reference>
        </references>
      </pivotArea>
    </format>
    <format dxfId="243">
      <pivotArea dataOnly="0" labelOnly="1" outline="0" fieldPosition="0">
        <references count="2">
          <reference field="0" count="1" selected="0">
            <x v="73"/>
          </reference>
          <reference field="1" count="1">
            <x v="65"/>
          </reference>
        </references>
      </pivotArea>
    </format>
    <format dxfId="242">
      <pivotArea dataOnly="0" labelOnly="1" outline="0" fieldPosition="0">
        <references count="2">
          <reference field="0" count="1" selected="0">
            <x v="74"/>
          </reference>
          <reference field="1" count="1">
            <x v="66"/>
          </reference>
        </references>
      </pivotArea>
    </format>
    <format dxfId="241">
      <pivotArea dataOnly="0" labelOnly="1" outline="0" fieldPosition="0">
        <references count="2">
          <reference field="0" count="1" selected="0">
            <x v="75"/>
          </reference>
          <reference field="1" count="1">
            <x v="67"/>
          </reference>
        </references>
      </pivotArea>
    </format>
    <format dxfId="240">
      <pivotArea dataOnly="0" labelOnly="1" outline="0" fieldPosition="0">
        <references count="2">
          <reference field="0" count="1" selected="0">
            <x v="76"/>
          </reference>
          <reference field="1" count="1">
            <x v="68"/>
          </reference>
        </references>
      </pivotArea>
    </format>
    <format dxfId="239">
      <pivotArea dataOnly="0" labelOnly="1" outline="0" fieldPosition="0">
        <references count="2">
          <reference field="0" count="1" selected="0">
            <x v="77"/>
          </reference>
          <reference field="1" count="1">
            <x v="69"/>
          </reference>
        </references>
      </pivotArea>
    </format>
    <format dxfId="238">
      <pivotArea dataOnly="0" labelOnly="1" outline="0" fieldPosition="0">
        <references count="2">
          <reference field="0" count="1" selected="0">
            <x v="78"/>
          </reference>
          <reference field="1" count="1">
            <x v="70"/>
          </reference>
        </references>
      </pivotArea>
    </format>
    <format dxfId="237">
      <pivotArea dataOnly="0" labelOnly="1" outline="0" fieldPosition="0">
        <references count="2">
          <reference field="0" count="1" selected="0">
            <x v="79"/>
          </reference>
          <reference field="1" count="1">
            <x v="71"/>
          </reference>
        </references>
      </pivotArea>
    </format>
    <format dxfId="236">
      <pivotArea dataOnly="0" labelOnly="1" outline="0" fieldPosition="0">
        <references count="2">
          <reference field="0" count="1" selected="0">
            <x v="1"/>
          </reference>
          <reference field="1" count="1">
            <x v="4"/>
          </reference>
        </references>
      </pivotArea>
    </format>
    <format dxfId="235">
      <pivotArea dataOnly="0" labelOnly="1" outline="0" fieldPosition="0">
        <references count="2">
          <reference field="0" count="1" selected="0">
            <x v="2"/>
          </reference>
          <reference field="1" count="1">
            <x v="29"/>
          </reference>
        </references>
      </pivotArea>
    </format>
    <format dxfId="234">
      <pivotArea dataOnly="0" labelOnly="1" outline="0" fieldPosition="0">
        <references count="2">
          <reference field="0" count="1" selected="0">
            <x v="3"/>
          </reference>
          <reference field="1" count="1">
            <x v="24"/>
          </reference>
        </references>
      </pivotArea>
    </format>
    <format dxfId="233">
      <pivotArea dataOnly="0" labelOnly="1" outline="0" fieldPosition="0">
        <references count="2">
          <reference field="0" count="1" selected="0">
            <x v="4"/>
          </reference>
          <reference field="1" count="1">
            <x v="15"/>
          </reference>
        </references>
      </pivotArea>
    </format>
    <format dxfId="232">
      <pivotArea dataOnly="0" labelOnly="1" outline="0" fieldPosition="0">
        <references count="2">
          <reference field="0" count="1" selected="0">
            <x v="5"/>
          </reference>
          <reference field="1" count="1">
            <x v="15"/>
          </reference>
        </references>
      </pivotArea>
    </format>
    <format dxfId="231">
      <pivotArea dataOnly="0" labelOnly="1" outline="0" fieldPosition="0">
        <references count="2">
          <reference field="0" count="1" selected="0">
            <x v="6"/>
          </reference>
          <reference field="1" count="1">
            <x v="12"/>
          </reference>
        </references>
      </pivotArea>
    </format>
    <format dxfId="230">
      <pivotArea dataOnly="0" labelOnly="1" outline="0" fieldPosition="0">
        <references count="2">
          <reference field="0" count="1" selected="0">
            <x v="7"/>
          </reference>
          <reference field="1" count="1">
            <x v="10"/>
          </reference>
        </references>
      </pivotArea>
    </format>
    <format dxfId="229">
      <pivotArea dataOnly="0" labelOnly="1" outline="0" fieldPosition="0">
        <references count="2">
          <reference field="0" count="1" selected="0">
            <x v="8"/>
          </reference>
          <reference field="1" count="1">
            <x v="9"/>
          </reference>
        </references>
      </pivotArea>
    </format>
    <format dxfId="228">
      <pivotArea dataOnly="0" labelOnly="1" outline="0" fieldPosition="0">
        <references count="2">
          <reference field="0" count="1" selected="0">
            <x v="9"/>
          </reference>
          <reference field="1" count="1">
            <x v="1"/>
          </reference>
        </references>
      </pivotArea>
    </format>
    <format dxfId="227">
      <pivotArea dataOnly="0" labelOnly="1" outline="0" fieldPosition="0">
        <references count="2">
          <reference field="0" count="1" selected="0">
            <x v="10"/>
          </reference>
          <reference field="1" count="1">
            <x v="1"/>
          </reference>
        </references>
      </pivotArea>
    </format>
    <format dxfId="226">
      <pivotArea dataOnly="0" labelOnly="1" outline="0" fieldPosition="0">
        <references count="2">
          <reference field="0" count="1" selected="0">
            <x v="11"/>
          </reference>
          <reference field="1" count="1">
            <x v="25"/>
          </reference>
        </references>
      </pivotArea>
    </format>
    <format dxfId="225">
      <pivotArea dataOnly="0" labelOnly="1" outline="0" fieldPosition="0">
        <references count="2">
          <reference field="0" count="1" selected="0">
            <x v="12"/>
          </reference>
          <reference field="1" count="1">
            <x v="3"/>
          </reference>
        </references>
      </pivotArea>
    </format>
    <format dxfId="224">
      <pivotArea dataOnly="0" labelOnly="1" outline="0" fieldPosition="0">
        <references count="2">
          <reference field="0" count="1" selected="0">
            <x v="13"/>
          </reference>
          <reference field="1" count="1">
            <x v="13"/>
          </reference>
        </references>
      </pivotArea>
    </format>
    <format dxfId="223">
      <pivotArea dataOnly="0" labelOnly="1" outline="0" fieldPosition="0">
        <references count="2">
          <reference field="0" count="1" selected="0">
            <x v="14"/>
          </reference>
          <reference field="1" count="1">
            <x v="8"/>
          </reference>
        </references>
      </pivotArea>
    </format>
    <format dxfId="222">
      <pivotArea dataOnly="0" labelOnly="1" outline="0" fieldPosition="0">
        <references count="2">
          <reference field="0" count="1" selected="0">
            <x v="15"/>
          </reference>
          <reference field="1" count="1">
            <x v="28"/>
          </reference>
        </references>
      </pivotArea>
    </format>
    <format dxfId="221">
      <pivotArea dataOnly="0" labelOnly="1" outline="0" fieldPosition="0">
        <references count="2">
          <reference field="0" count="1" selected="0">
            <x v="16"/>
          </reference>
          <reference field="1" count="1">
            <x v="11"/>
          </reference>
        </references>
      </pivotArea>
    </format>
    <format dxfId="220">
      <pivotArea dataOnly="0" labelOnly="1" outline="0" fieldPosition="0">
        <references count="2">
          <reference field="0" count="1" selected="0">
            <x v="17"/>
          </reference>
          <reference field="1" count="1">
            <x v="26"/>
          </reference>
        </references>
      </pivotArea>
    </format>
    <format dxfId="219">
      <pivotArea dataOnly="0" labelOnly="1" outline="0" fieldPosition="0">
        <references count="2">
          <reference field="0" count="1" selected="0">
            <x v="18"/>
          </reference>
          <reference field="1" count="1">
            <x v="31"/>
          </reference>
        </references>
      </pivotArea>
    </format>
    <format dxfId="218">
      <pivotArea dataOnly="0" labelOnly="1" outline="0" fieldPosition="0">
        <references count="2">
          <reference field="0" count="1" selected="0">
            <x v="19"/>
          </reference>
          <reference field="1" count="1">
            <x v="31"/>
          </reference>
        </references>
      </pivotArea>
    </format>
    <format dxfId="217">
      <pivotArea dataOnly="0" labelOnly="1" outline="0" fieldPosition="0">
        <references count="2">
          <reference field="0" count="1" selected="0">
            <x v="20"/>
          </reference>
          <reference field="1" count="1">
            <x v="2"/>
          </reference>
        </references>
      </pivotArea>
    </format>
    <format dxfId="216">
      <pivotArea dataOnly="0" labelOnly="1" outline="0" fieldPosition="0">
        <references count="2">
          <reference field="0" count="1" selected="0">
            <x v="21"/>
          </reference>
          <reference field="1" count="1">
            <x v="30"/>
          </reference>
        </references>
      </pivotArea>
    </format>
    <format dxfId="215">
      <pivotArea dataOnly="0" labelOnly="1" outline="0" fieldPosition="0">
        <references count="2">
          <reference field="0" count="1" selected="0">
            <x v="22"/>
          </reference>
          <reference field="1" count="1">
            <x v="22"/>
          </reference>
        </references>
      </pivotArea>
    </format>
    <format dxfId="214">
      <pivotArea dataOnly="0" labelOnly="1" outline="0" fieldPosition="0">
        <references count="2">
          <reference field="0" count="1" selected="0">
            <x v="23"/>
          </reference>
          <reference field="1" count="1">
            <x v="22"/>
          </reference>
        </references>
      </pivotArea>
    </format>
    <format dxfId="213">
      <pivotArea dataOnly="0" labelOnly="1" outline="0" fieldPosition="0">
        <references count="2">
          <reference field="0" count="1" selected="0">
            <x v="24"/>
          </reference>
          <reference field="1" count="1">
            <x v="22"/>
          </reference>
        </references>
      </pivotArea>
    </format>
    <format dxfId="212">
      <pivotArea dataOnly="0" labelOnly="1" outline="0" fieldPosition="0">
        <references count="2">
          <reference field="0" count="1" selected="0">
            <x v="25"/>
          </reference>
          <reference field="1" count="1">
            <x v="22"/>
          </reference>
        </references>
      </pivotArea>
    </format>
    <format dxfId="211">
      <pivotArea dataOnly="0" labelOnly="1" outline="0" fieldPosition="0">
        <references count="2">
          <reference field="0" count="1" selected="0">
            <x v="26"/>
          </reference>
          <reference field="1" count="1">
            <x v="23"/>
          </reference>
        </references>
      </pivotArea>
    </format>
    <format dxfId="210">
      <pivotArea dataOnly="0" labelOnly="1" outline="0" fieldPosition="0">
        <references count="2">
          <reference field="0" count="1" selected="0">
            <x v="27"/>
          </reference>
          <reference field="1" count="1">
            <x v="5"/>
          </reference>
        </references>
      </pivotArea>
    </format>
    <format dxfId="209">
      <pivotArea dataOnly="0" labelOnly="1" outline="0" fieldPosition="0">
        <references count="2">
          <reference field="0" count="1" selected="0">
            <x v="28"/>
          </reference>
          <reference field="1" count="1">
            <x v="17"/>
          </reference>
        </references>
      </pivotArea>
    </format>
    <format dxfId="208">
      <pivotArea dataOnly="0" labelOnly="1" outline="0" fieldPosition="0">
        <references count="2">
          <reference field="0" count="1" selected="0">
            <x v="29"/>
          </reference>
          <reference field="1" count="1">
            <x v="18"/>
          </reference>
        </references>
      </pivotArea>
    </format>
    <format dxfId="207">
      <pivotArea dataOnly="0" labelOnly="1" outline="0" fieldPosition="0">
        <references count="2">
          <reference field="0" count="1" selected="0">
            <x v="30"/>
          </reference>
          <reference field="1" count="1">
            <x v="7"/>
          </reference>
        </references>
      </pivotArea>
    </format>
    <format dxfId="206">
      <pivotArea dataOnly="0" labelOnly="1" outline="0" fieldPosition="0">
        <references count="2">
          <reference field="0" count="1" selected="0">
            <x v="31"/>
          </reference>
          <reference field="1" count="1">
            <x v="20"/>
          </reference>
        </references>
      </pivotArea>
    </format>
    <format dxfId="205">
      <pivotArea dataOnly="0" labelOnly="1" outline="0" fieldPosition="0">
        <references count="2">
          <reference field="0" count="1" selected="0">
            <x v="32"/>
          </reference>
          <reference field="1" count="1">
            <x v="32"/>
          </reference>
        </references>
      </pivotArea>
    </format>
    <format dxfId="204">
      <pivotArea dataOnly="0" labelOnly="1" outline="0" fieldPosition="0">
        <references count="2">
          <reference field="0" count="1" selected="0">
            <x v="33"/>
          </reference>
          <reference field="1" count="1">
            <x v="21"/>
          </reference>
        </references>
      </pivotArea>
    </format>
    <format dxfId="203">
      <pivotArea dataOnly="0" labelOnly="1" outline="0" fieldPosition="0">
        <references count="2">
          <reference field="0" count="1" selected="0">
            <x v="34"/>
          </reference>
          <reference field="1" count="1">
            <x v="19"/>
          </reference>
        </references>
      </pivotArea>
    </format>
    <format dxfId="202">
      <pivotArea dataOnly="0" labelOnly="1" outline="0" fieldPosition="0">
        <references count="2">
          <reference field="0" count="1" selected="0">
            <x v="35"/>
          </reference>
          <reference field="1" count="1">
            <x v="33"/>
          </reference>
        </references>
      </pivotArea>
    </format>
    <format dxfId="201">
      <pivotArea dataOnly="0" labelOnly="1" outline="0" fieldPosition="0">
        <references count="2">
          <reference field="0" count="1" selected="0">
            <x v="36"/>
          </reference>
          <reference field="1" count="1">
            <x v="14"/>
          </reference>
        </references>
      </pivotArea>
    </format>
    <format dxfId="200">
      <pivotArea dataOnly="0" labelOnly="1" outline="0" fieldPosition="0">
        <references count="2">
          <reference field="0" count="1" selected="0">
            <x v="37"/>
          </reference>
          <reference field="1" count="1">
            <x v="27"/>
          </reference>
        </references>
      </pivotArea>
    </format>
    <format dxfId="199">
      <pivotArea dataOnly="0" labelOnly="1" outline="0" fieldPosition="0">
        <references count="2">
          <reference field="0" count="1" selected="0">
            <x v="38"/>
          </reference>
          <reference field="1" count="1">
            <x v="16"/>
          </reference>
        </references>
      </pivotArea>
    </format>
    <format dxfId="198">
      <pivotArea dataOnly="0" labelOnly="1" outline="0" fieldPosition="0">
        <references count="2">
          <reference field="0" count="1" selected="0">
            <x v="39"/>
          </reference>
          <reference field="1" count="1">
            <x v="6"/>
          </reference>
        </references>
      </pivotArea>
    </format>
    <format dxfId="197">
      <pivotArea dataOnly="0" labelOnly="1" outline="0" fieldPosition="0">
        <references count="2">
          <reference field="0" count="1" selected="0">
            <x v="40"/>
          </reference>
          <reference field="1" count="1">
            <x v="34"/>
          </reference>
        </references>
      </pivotArea>
    </format>
    <format dxfId="196">
      <pivotArea dataOnly="0" labelOnly="1" outline="0" fieldPosition="0">
        <references count="2">
          <reference field="0" count="1" selected="0">
            <x v="41"/>
          </reference>
          <reference field="1" count="1">
            <x v="35"/>
          </reference>
        </references>
      </pivotArea>
    </format>
    <format dxfId="195">
      <pivotArea dataOnly="0" labelOnly="1" outline="0" fieldPosition="0">
        <references count="2">
          <reference field="0" count="1" selected="0">
            <x v="42"/>
          </reference>
          <reference field="1" count="1">
            <x v="36"/>
          </reference>
        </references>
      </pivotArea>
    </format>
    <format dxfId="194">
      <pivotArea dataOnly="0" labelOnly="1" outline="0" fieldPosition="0">
        <references count="2">
          <reference field="0" count="1" selected="0">
            <x v="43"/>
          </reference>
          <reference field="1" count="1">
            <x v="37"/>
          </reference>
        </references>
      </pivotArea>
    </format>
    <format dxfId="193">
      <pivotArea dataOnly="0" labelOnly="1" outline="0" fieldPosition="0">
        <references count="2">
          <reference field="0" count="1" selected="0">
            <x v="44"/>
          </reference>
          <reference field="1" count="1">
            <x v="38"/>
          </reference>
        </references>
      </pivotArea>
    </format>
    <format dxfId="192">
      <pivotArea dataOnly="0" labelOnly="1" outline="0" fieldPosition="0">
        <references count="2">
          <reference field="0" count="1" selected="0">
            <x v="45"/>
          </reference>
          <reference field="1" count="1">
            <x v="39"/>
          </reference>
        </references>
      </pivotArea>
    </format>
    <format dxfId="191">
      <pivotArea dataOnly="0" labelOnly="1" outline="0" fieldPosition="0">
        <references count="2">
          <reference field="0" count="1" selected="0">
            <x v="46"/>
          </reference>
          <reference field="1" count="1">
            <x v="40"/>
          </reference>
        </references>
      </pivotArea>
    </format>
    <format dxfId="190">
      <pivotArea dataOnly="0" labelOnly="1" outline="0" fieldPosition="0">
        <references count="2">
          <reference field="0" count="1" selected="0">
            <x v="47"/>
          </reference>
          <reference field="1" count="1">
            <x v="41"/>
          </reference>
        </references>
      </pivotArea>
    </format>
    <format dxfId="189">
      <pivotArea dataOnly="0" labelOnly="1" outline="0" fieldPosition="0">
        <references count="2">
          <reference field="0" count="1" selected="0">
            <x v="48"/>
          </reference>
          <reference field="1" count="1">
            <x v="42"/>
          </reference>
        </references>
      </pivotArea>
    </format>
    <format dxfId="188">
      <pivotArea dataOnly="0" labelOnly="1" outline="0" fieldPosition="0">
        <references count="2">
          <reference field="0" count="1" selected="0">
            <x v="49"/>
          </reference>
          <reference field="1" count="1">
            <x v="43"/>
          </reference>
        </references>
      </pivotArea>
    </format>
    <format dxfId="187">
      <pivotArea dataOnly="0" labelOnly="1" outline="0" fieldPosition="0">
        <references count="2">
          <reference field="0" count="1" selected="0">
            <x v="50"/>
          </reference>
          <reference field="1" count="1">
            <x v="44"/>
          </reference>
        </references>
      </pivotArea>
    </format>
    <format dxfId="186">
      <pivotArea dataOnly="0" labelOnly="1" outline="0" fieldPosition="0">
        <references count="2">
          <reference field="0" count="1" selected="0">
            <x v="51"/>
          </reference>
          <reference field="1" count="1">
            <x v="45"/>
          </reference>
        </references>
      </pivotArea>
    </format>
    <format dxfId="185">
      <pivotArea dataOnly="0" labelOnly="1" outline="0" fieldPosition="0">
        <references count="2">
          <reference field="0" count="1" selected="0">
            <x v="52"/>
          </reference>
          <reference field="1" count="1">
            <x v="46"/>
          </reference>
        </references>
      </pivotArea>
    </format>
    <format dxfId="184">
      <pivotArea dataOnly="0" labelOnly="1" outline="0" fieldPosition="0">
        <references count="2">
          <reference field="0" count="1" selected="0">
            <x v="53"/>
          </reference>
          <reference field="1" count="1">
            <x v="47"/>
          </reference>
        </references>
      </pivotArea>
    </format>
    <format dxfId="183">
      <pivotArea dataOnly="0" labelOnly="1" outline="0" fieldPosition="0">
        <references count="2">
          <reference field="0" count="1" selected="0">
            <x v="54"/>
          </reference>
          <reference field="1" count="1">
            <x v="48"/>
          </reference>
        </references>
      </pivotArea>
    </format>
    <format dxfId="182">
      <pivotArea dataOnly="0" labelOnly="1" outline="0" fieldPosition="0">
        <references count="2">
          <reference field="0" count="1" selected="0">
            <x v="55"/>
          </reference>
          <reference field="1" count="1">
            <x v="49"/>
          </reference>
        </references>
      </pivotArea>
    </format>
    <format dxfId="181">
      <pivotArea dataOnly="0" labelOnly="1" outline="0" fieldPosition="0">
        <references count="2">
          <reference field="0" count="1" selected="0">
            <x v="56"/>
          </reference>
          <reference field="1" count="1">
            <x v="50"/>
          </reference>
        </references>
      </pivotArea>
    </format>
    <format dxfId="180">
      <pivotArea dataOnly="0" labelOnly="1" outline="0" fieldPosition="0">
        <references count="2">
          <reference field="0" count="1" selected="0">
            <x v="57"/>
          </reference>
          <reference field="1" count="1">
            <x v="51"/>
          </reference>
        </references>
      </pivotArea>
    </format>
    <format dxfId="179">
      <pivotArea dataOnly="0" labelOnly="1" outline="0" fieldPosition="0">
        <references count="2">
          <reference field="0" count="1" selected="0">
            <x v="58"/>
          </reference>
          <reference field="1" count="1">
            <x v="52"/>
          </reference>
        </references>
      </pivotArea>
    </format>
    <format dxfId="178">
      <pivotArea dataOnly="0" labelOnly="1" outline="0" fieldPosition="0">
        <references count="2">
          <reference field="0" count="1" selected="0">
            <x v="59"/>
          </reference>
          <reference field="1" count="1">
            <x v="53"/>
          </reference>
        </references>
      </pivotArea>
    </format>
    <format dxfId="177">
      <pivotArea dataOnly="0" labelOnly="1" outline="0" fieldPosition="0">
        <references count="2">
          <reference field="0" count="1" selected="0">
            <x v="60"/>
          </reference>
          <reference field="1" count="1">
            <x v="54"/>
          </reference>
        </references>
      </pivotArea>
    </format>
    <format dxfId="176">
      <pivotArea dataOnly="0" labelOnly="1" outline="0" fieldPosition="0">
        <references count="2">
          <reference field="0" count="1" selected="0">
            <x v="61"/>
          </reference>
          <reference field="1" count="1">
            <x v="55"/>
          </reference>
        </references>
      </pivotArea>
    </format>
    <format dxfId="175">
      <pivotArea dataOnly="0" labelOnly="1" outline="0" fieldPosition="0">
        <references count="2">
          <reference field="0" count="1" selected="0">
            <x v="62"/>
          </reference>
          <reference field="1" count="1">
            <x v="56"/>
          </reference>
        </references>
      </pivotArea>
    </format>
    <format dxfId="174">
      <pivotArea dataOnly="0" labelOnly="1" outline="0" fieldPosition="0">
        <references count="2">
          <reference field="0" count="1" selected="0">
            <x v="63"/>
          </reference>
          <reference field="1" count="1">
            <x v="57"/>
          </reference>
        </references>
      </pivotArea>
    </format>
    <format dxfId="173">
      <pivotArea dataOnly="0" labelOnly="1" outline="0" fieldPosition="0">
        <references count="2">
          <reference field="0" count="1" selected="0">
            <x v="64"/>
          </reference>
          <reference field="1" count="1">
            <x v="58"/>
          </reference>
        </references>
      </pivotArea>
    </format>
    <format dxfId="172">
      <pivotArea dataOnly="0" labelOnly="1" outline="0" fieldPosition="0">
        <references count="2">
          <reference field="0" count="1" selected="0">
            <x v="65"/>
          </reference>
          <reference field="1" count="1">
            <x v="59"/>
          </reference>
        </references>
      </pivotArea>
    </format>
    <format dxfId="171">
      <pivotArea dataOnly="0" labelOnly="1" outline="0" fieldPosition="0">
        <references count="2">
          <reference field="0" count="1" selected="0">
            <x v="66"/>
          </reference>
          <reference field="1" count="1">
            <x v="59"/>
          </reference>
        </references>
      </pivotArea>
    </format>
    <format dxfId="170">
      <pivotArea dataOnly="0" labelOnly="1" outline="0" fieldPosition="0">
        <references count="2">
          <reference field="0" count="1" selected="0">
            <x v="67"/>
          </reference>
          <reference field="1" count="1">
            <x v="60"/>
          </reference>
        </references>
      </pivotArea>
    </format>
    <format dxfId="169">
      <pivotArea dataOnly="0" labelOnly="1" outline="0" fieldPosition="0">
        <references count="2">
          <reference field="0" count="1" selected="0">
            <x v="68"/>
          </reference>
          <reference field="1" count="1">
            <x v="61"/>
          </reference>
        </references>
      </pivotArea>
    </format>
    <format dxfId="168">
      <pivotArea dataOnly="0" labelOnly="1" outline="0" fieldPosition="0">
        <references count="2">
          <reference field="0" count="1" selected="0">
            <x v="69"/>
          </reference>
          <reference field="1" count="1">
            <x v="62"/>
          </reference>
        </references>
      </pivotArea>
    </format>
    <format dxfId="167">
      <pivotArea dataOnly="0" labelOnly="1" outline="0" fieldPosition="0">
        <references count="2">
          <reference field="0" count="1" selected="0">
            <x v="70"/>
          </reference>
          <reference field="1" count="1">
            <x v="62"/>
          </reference>
        </references>
      </pivotArea>
    </format>
    <format dxfId="166">
      <pivotArea dataOnly="0" labelOnly="1" outline="0" fieldPosition="0">
        <references count="2">
          <reference field="0" count="1" selected="0">
            <x v="71"/>
          </reference>
          <reference field="1" count="1">
            <x v="63"/>
          </reference>
        </references>
      </pivotArea>
    </format>
    <format dxfId="165">
      <pivotArea dataOnly="0" labelOnly="1" outline="0" fieldPosition="0">
        <references count="2">
          <reference field="0" count="1" selected="0">
            <x v="72"/>
          </reference>
          <reference field="1" count="1">
            <x v="64"/>
          </reference>
        </references>
      </pivotArea>
    </format>
    <format dxfId="164">
      <pivotArea dataOnly="0" labelOnly="1" outline="0" fieldPosition="0">
        <references count="2">
          <reference field="0" count="1" selected="0">
            <x v="73"/>
          </reference>
          <reference field="1" count="1">
            <x v="65"/>
          </reference>
        </references>
      </pivotArea>
    </format>
    <format dxfId="163">
      <pivotArea dataOnly="0" labelOnly="1" outline="0" fieldPosition="0">
        <references count="2">
          <reference field="0" count="1" selected="0">
            <x v="74"/>
          </reference>
          <reference field="1" count="1">
            <x v="66"/>
          </reference>
        </references>
      </pivotArea>
    </format>
    <format dxfId="162">
      <pivotArea dataOnly="0" labelOnly="1" outline="0" fieldPosition="0">
        <references count="2">
          <reference field="0" count="1" selected="0">
            <x v="75"/>
          </reference>
          <reference field="1" count="1">
            <x v="67"/>
          </reference>
        </references>
      </pivotArea>
    </format>
    <format dxfId="161">
      <pivotArea dataOnly="0" labelOnly="1" outline="0" fieldPosition="0">
        <references count="2">
          <reference field="0" count="1" selected="0">
            <x v="76"/>
          </reference>
          <reference field="1" count="1">
            <x v="68"/>
          </reference>
        </references>
      </pivotArea>
    </format>
    <format dxfId="160">
      <pivotArea dataOnly="0" labelOnly="1" outline="0" fieldPosition="0">
        <references count="2">
          <reference field="0" count="1" selected="0">
            <x v="77"/>
          </reference>
          <reference field="1" count="1">
            <x v="69"/>
          </reference>
        </references>
      </pivotArea>
    </format>
    <format dxfId="159">
      <pivotArea dataOnly="0" labelOnly="1" outline="0" fieldPosition="0">
        <references count="2">
          <reference field="0" count="1" selected="0">
            <x v="78"/>
          </reference>
          <reference field="1" count="1">
            <x v="70"/>
          </reference>
        </references>
      </pivotArea>
    </format>
    <format dxfId="158">
      <pivotArea dataOnly="0" labelOnly="1" outline="0" fieldPosition="0">
        <references count="2">
          <reference field="0" count="1" selected="0">
            <x v="79"/>
          </reference>
          <reference field="1" count="1">
            <x v="71"/>
          </reference>
        </references>
      </pivotArea>
    </format>
    <format dxfId="157">
      <pivotArea dataOnly="0" labelOnly="1" outline="0" fieldPosition="0">
        <references count="2">
          <reference field="0" count="1" selected="0">
            <x v="1"/>
          </reference>
          <reference field="1" count="1">
            <x v="4"/>
          </reference>
        </references>
      </pivotArea>
    </format>
    <format dxfId="156">
      <pivotArea dataOnly="0" labelOnly="1" outline="0" fieldPosition="0">
        <references count="2">
          <reference field="0" count="1" selected="0">
            <x v="2"/>
          </reference>
          <reference field="1" count="1">
            <x v="29"/>
          </reference>
        </references>
      </pivotArea>
    </format>
    <format dxfId="155">
      <pivotArea dataOnly="0" labelOnly="1" outline="0" fieldPosition="0">
        <references count="2">
          <reference field="0" count="1" selected="0">
            <x v="3"/>
          </reference>
          <reference field="1" count="1">
            <x v="24"/>
          </reference>
        </references>
      </pivotArea>
    </format>
    <format dxfId="154">
      <pivotArea dataOnly="0" labelOnly="1" outline="0" fieldPosition="0">
        <references count="2">
          <reference field="0" count="1" selected="0">
            <x v="4"/>
          </reference>
          <reference field="1" count="1">
            <x v="15"/>
          </reference>
        </references>
      </pivotArea>
    </format>
    <format dxfId="153">
      <pivotArea dataOnly="0" labelOnly="1" outline="0" fieldPosition="0">
        <references count="2">
          <reference field="0" count="1" selected="0">
            <x v="5"/>
          </reference>
          <reference field="1" count="1">
            <x v="15"/>
          </reference>
        </references>
      </pivotArea>
    </format>
    <format dxfId="152">
      <pivotArea dataOnly="0" labelOnly="1" outline="0" fieldPosition="0">
        <references count="2">
          <reference field="0" count="1" selected="0">
            <x v="6"/>
          </reference>
          <reference field="1" count="1">
            <x v="12"/>
          </reference>
        </references>
      </pivotArea>
    </format>
    <format dxfId="151">
      <pivotArea dataOnly="0" labelOnly="1" outline="0" fieldPosition="0">
        <references count="2">
          <reference field="0" count="1" selected="0">
            <x v="7"/>
          </reference>
          <reference field="1" count="1">
            <x v="10"/>
          </reference>
        </references>
      </pivotArea>
    </format>
    <format dxfId="150">
      <pivotArea dataOnly="0" labelOnly="1" outline="0" fieldPosition="0">
        <references count="2">
          <reference field="0" count="1" selected="0">
            <x v="8"/>
          </reference>
          <reference field="1" count="1">
            <x v="9"/>
          </reference>
        </references>
      </pivotArea>
    </format>
    <format dxfId="149">
      <pivotArea dataOnly="0" labelOnly="1" outline="0" fieldPosition="0">
        <references count="2">
          <reference field="0" count="1" selected="0">
            <x v="9"/>
          </reference>
          <reference field="1" count="1">
            <x v="1"/>
          </reference>
        </references>
      </pivotArea>
    </format>
    <format dxfId="148">
      <pivotArea dataOnly="0" labelOnly="1" outline="0" fieldPosition="0">
        <references count="2">
          <reference field="0" count="1" selected="0">
            <x v="10"/>
          </reference>
          <reference field="1" count="1">
            <x v="1"/>
          </reference>
        </references>
      </pivotArea>
    </format>
    <format dxfId="147">
      <pivotArea dataOnly="0" labelOnly="1" outline="0" fieldPosition="0">
        <references count="2">
          <reference field="0" count="1" selected="0">
            <x v="11"/>
          </reference>
          <reference field="1" count="1">
            <x v="25"/>
          </reference>
        </references>
      </pivotArea>
    </format>
    <format dxfId="146">
      <pivotArea dataOnly="0" labelOnly="1" outline="0" fieldPosition="0">
        <references count="2">
          <reference field="0" count="1" selected="0">
            <x v="12"/>
          </reference>
          <reference field="1" count="1">
            <x v="3"/>
          </reference>
        </references>
      </pivotArea>
    </format>
    <format dxfId="145">
      <pivotArea dataOnly="0" labelOnly="1" outline="0" fieldPosition="0">
        <references count="2">
          <reference field="0" count="1" selected="0">
            <x v="13"/>
          </reference>
          <reference field="1" count="1">
            <x v="13"/>
          </reference>
        </references>
      </pivotArea>
    </format>
    <format dxfId="144">
      <pivotArea dataOnly="0" labelOnly="1" outline="0" fieldPosition="0">
        <references count="2">
          <reference field="0" count="1" selected="0">
            <x v="14"/>
          </reference>
          <reference field="1" count="1">
            <x v="8"/>
          </reference>
        </references>
      </pivotArea>
    </format>
    <format dxfId="143">
      <pivotArea dataOnly="0" labelOnly="1" outline="0" fieldPosition="0">
        <references count="2">
          <reference field="0" count="1" selected="0">
            <x v="15"/>
          </reference>
          <reference field="1" count="1">
            <x v="28"/>
          </reference>
        </references>
      </pivotArea>
    </format>
    <format dxfId="142">
      <pivotArea dataOnly="0" labelOnly="1" outline="0" fieldPosition="0">
        <references count="2">
          <reference field="0" count="1" selected="0">
            <x v="16"/>
          </reference>
          <reference field="1" count="1">
            <x v="11"/>
          </reference>
        </references>
      </pivotArea>
    </format>
    <format dxfId="141">
      <pivotArea dataOnly="0" labelOnly="1" outline="0" fieldPosition="0">
        <references count="2">
          <reference field="0" count="1" selected="0">
            <x v="17"/>
          </reference>
          <reference field="1" count="1">
            <x v="26"/>
          </reference>
        </references>
      </pivotArea>
    </format>
    <format dxfId="140">
      <pivotArea dataOnly="0" labelOnly="1" outline="0" fieldPosition="0">
        <references count="2">
          <reference field="0" count="1" selected="0">
            <x v="18"/>
          </reference>
          <reference field="1" count="1">
            <x v="31"/>
          </reference>
        </references>
      </pivotArea>
    </format>
    <format dxfId="139">
      <pivotArea dataOnly="0" labelOnly="1" outline="0" fieldPosition="0">
        <references count="2">
          <reference field="0" count="1" selected="0">
            <x v="19"/>
          </reference>
          <reference field="1" count="1">
            <x v="31"/>
          </reference>
        </references>
      </pivotArea>
    </format>
    <format dxfId="138">
      <pivotArea dataOnly="0" labelOnly="1" outline="0" fieldPosition="0">
        <references count="2">
          <reference field="0" count="1" selected="0">
            <x v="20"/>
          </reference>
          <reference field="1" count="1">
            <x v="2"/>
          </reference>
        </references>
      </pivotArea>
    </format>
    <format dxfId="137">
      <pivotArea dataOnly="0" labelOnly="1" outline="0" fieldPosition="0">
        <references count="2">
          <reference field="0" count="1" selected="0">
            <x v="21"/>
          </reference>
          <reference field="1" count="1">
            <x v="30"/>
          </reference>
        </references>
      </pivotArea>
    </format>
    <format dxfId="136">
      <pivotArea dataOnly="0" labelOnly="1" outline="0" fieldPosition="0">
        <references count="2">
          <reference field="0" count="1" selected="0">
            <x v="22"/>
          </reference>
          <reference field="1" count="1">
            <x v="22"/>
          </reference>
        </references>
      </pivotArea>
    </format>
    <format dxfId="135">
      <pivotArea dataOnly="0" labelOnly="1" outline="0" fieldPosition="0">
        <references count="2">
          <reference field="0" count="1" selected="0">
            <x v="23"/>
          </reference>
          <reference field="1" count="1">
            <x v="22"/>
          </reference>
        </references>
      </pivotArea>
    </format>
    <format dxfId="134">
      <pivotArea dataOnly="0" labelOnly="1" outline="0" fieldPosition="0">
        <references count="2">
          <reference field="0" count="1" selected="0">
            <x v="24"/>
          </reference>
          <reference field="1" count="1">
            <x v="22"/>
          </reference>
        </references>
      </pivotArea>
    </format>
    <format dxfId="133">
      <pivotArea dataOnly="0" labelOnly="1" outline="0" fieldPosition="0">
        <references count="2">
          <reference field="0" count="1" selected="0">
            <x v="25"/>
          </reference>
          <reference field="1" count="1">
            <x v="22"/>
          </reference>
        </references>
      </pivotArea>
    </format>
    <format dxfId="132">
      <pivotArea dataOnly="0" labelOnly="1" outline="0" fieldPosition="0">
        <references count="2">
          <reference field="0" count="1" selected="0">
            <x v="26"/>
          </reference>
          <reference field="1" count="1">
            <x v="23"/>
          </reference>
        </references>
      </pivotArea>
    </format>
    <format dxfId="131">
      <pivotArea dataOnly="0" labelOnly="1" outline="0" fieldPosition="0">
        <references count="2">
          <reference field="0" count="1" selected="0">
            <x v="27"/>
          </reference>
          <reference field="1" count="1">
            <x v="5"/>
          </reference>
        </references>
      </pivotArea>
    </format>
    <format dxfId="130">
      <pivotArea dataOnly="0" labelOnly="1" outline="0" fieldPosition="0">
        <references count="2">
          <reference field="0" count="1" selected="0">
            <x v="28"/>
          </reference>
          <reference field="1" count="1">
            <x v="17"/>
          </reference>
        </references>
      </pivotArea>
    </format>
    <format dxfId="129">
      <pivotArea dataOnly="0" labelOnly="1" outline="0" fieldPosition="0">
        <references count="2">
          <reference field="0" count="1" selected="0">
            <x v="29"/>
          </reference>
          <reference field="1" count="1">
            <x v="18"/>
          </reference>
        </references>
      </pivotArea>
    </format>
    <format dxfId="128">
      <pivotArea dataOnly="0" labelOnly="1" outline="0" fieldPosition="0">
        <references count="2">
          <reference field="0" count="1" selected="0">
            <x v="30"/>
          </reference>
          <reference field="1" count="1">
            <x v="7"/>
          </reference>
        </references>
      </pivotArea>
    </format>
    <format dxfId="127">
      <pivotArea dataOnly="0" labelOnly="1" outline="0" fieldPosition="0">
        <references count="2">
          <reference field="0" count="1" selected="0">
            <x v="31"/>
          </reference>
          <reference field="1" count="1">
            <x v="20"/>
          </reference>
        </references>
      </pivotArea>
    </format>
    <format dxfId="126">
      <pivotArea dataOnly="0" labelOnly="1" outline="0" fieldPosition="0">
        <references count="2">
          <reference field="0" count="1" selected="0">
            <x v="32"/>
          </reference>
          <reference field="1" count="1">
            <x v="32"/>
          </reference>
        </references>
      </pivotArea>
    </format>
    <format dxfId="125">
      <pivotArea dataOnly="0" labelOnly="1" outline="0" fieldPosition="0">
        <references count="2">
          <reference field="0" count="1" selected="0">
            <x v="33"/>
          </reference>
          <reference field="1" count="1">
            <x v="21"/>
          </reference>
        </references>
      </pivotArea>
    </format>
    <format dxfId="124">
      <pivotArea dataOnly="0" labelOnly="1" outline="0" fieldPosition="0">
        <references count="2">
          <reference field="0" count="1" selected="0">
            <x v="34"/>
          </reference>
          <reference field="1" count="1">
            <x v="19"/>
          </reference>
        </references>
      </pivotArea>
    </format>
    <format dxfId="123">
      <pivotArea dataOnly="0" labelOnly="1" outline="0" fieldPosition="0">
        <references count="2">
          <reference field="0" count="1" selected="0">
            <x v="35"/>
          </reference>
          <reference field="1" count="1">
            <x v="33"/>
          </reference>
        </references>
      </pivotArea>
    </format>
    <format dxfId="122">
      <pivotArea dataOnly="0" labelOnly="1" outline="0" fieldPosition="0">
        <references count="2">
          <reference field="0" count="1" selected="0">
            <x v="36"/>
          </reference>
          <reference field="1" count="1">
            <x v="14"/>
          </reference>
        </references>
      </pivotArea>
    </format>
    <format dxfId="121">
      <pivotArea dataOnly="0" labelOnly="1" outline="0" fieldPosition="0">
        <references count="2">
          <reference field="0" count="1" selected="0">
            <x v="37"/>
          </reference>
          <reference field="1" count="1">
            <x v="27"/>
          </reference>
        </references>
      </pivotArea>
    </format>
    <format dxfId="120">
      <pivotArea dataOnly="0" labelOnly="1" outline="0" fieldPosition="0">
        <references count="2">
          <reference field="0" count="1" selected="0">
            <x v="38"/>
          </reference>
          <reference field="1" count="1">
            <x v="16"/>
          </reference>
        </references>
      </pivotArea>
    </format>
    <format dxfId="119">
      <pivotArea dataOnly="0" labelOnly="1" outline="0" fieldPosition="0">
        <references count="2">
          <reference field="0" count="1" selected="0">
            <x v="39"/>
          </reference>
          <reference field="1" count="1">
            <x v="6"/>
          </reference>
        </references>
      </pivotArea>
    </format>
    <format dxfId="118">
      <pivotArea dataOnly="0" labelOnly="1" outline="0" fieldPosition="0">
        <references count="2">
          <reference field="0" count="1" selected="0">
            <x v="40"/>
          </reference>
          <reference field="1" count="1">
            <x v="34"/>
          </reference>
        </references>
      </pivotArea>
    </format>
    <format dxfId="117">
      <pivotArea dataOnly="0" labelOnly="1" outline="0" fieldPosition="0">
        <references count="2">
          <reference field="0" count="1" selected="0">
            <x v="41"/>
          </reference>
          <reference field="1" count="1">
            <x v="35"/>
          </reference>
        </references>
      </pivotArea>
    </format>
    <format dxfId="116">
      <pivotArea dataOnly="0" labelOnly="1" outline="0" fieldPosition="0">
        <references count="2">
          <reference field="0" count="1" selected="0">
            <x v="42"/>
          </reference>
          <reference field="1" count="1">
            <x v="36"/>
          </reference>
        </references>
      </pivotArea>
    </format>
    <format dxfId="115">
      <pivotArea dataOnly="0" labelOnly="1" outline="0" fieldPosition="0">
        <references count="2">
          <reference field="0" count="1" selected="0">
            <x v="43"/>
          </reference>
          <reference field="1" count="1">
            <x v="37"/>
          </reference>
        </references>
      </pivotArea>
    </format>
    <format dxfId="114">
      <pivotArea dataOnly="0" labelOnly="1" outline="0" fieldPosition="0">
        <references count="2">
          <reference field="0" count="1" selected="0">
            <x v="44"/>
          </reference>
          <reference field="1" count="1">
            <x v="38"/>
          </reference>
        </references>
      </pivotArea>
    </format>
    <format dxfId="113">
      <pivotArea dataOnly="0" labelOnly="1" outline="0" fieldPosition="0">
        <references count="2">
          <reference field="0" count="1" selected="0">
            <x v="45"/>
          </reference>
          <reference field="1" count="1">
            <x v="39"/>
          </reference>
        </references>
      </pivotArea>
    </format>
    <format dxfId="112">
      <pivotArea dataOnly="0" labelOnly="1" outline="0" fieldPosition="0">
        <references count="2">
          <reference field="0" count="1" selected="0">
            <x v="46"/>
          </reference>
          <reference field="1" count="1">
            <x v="40"/>
          </reference>
        </references>
      </pivotArea>
    </format>
    <format dxfId="111">
      <pivotArea dataOnly="0" labelOnly="1" outline="0" fieldPosition="0">
        <references count="2">
          <reference field="0" count="1" selected="0">
            <x v="47"/>
          </reference>
          <reference field="1" count="1">
            <x v="41"/>
          </reference>
        </references>
      </pivotArea>
    </format>
    <format dxfId="110">
      <pivotArea dataOnly="0" labelOnly="1" outline="0" fieldPosition="0">
        <references count="2">
          <reference field="0" count="1" selected="0">
            <x v="48"/>
          </reference>
          <reference field="1" count="1">
            <x v="42"/>
          </reference>
        </references>
      </pivotArea>
    </format>
    <format dxfId="109">
      <pivotArea dataOnly="0" labelOnly="1" outline="0" fieldPosition="0">
        <references count="2">
          <reference field="0" count="1" selected="0">
            <x v="49"/>
          </reference>
          <reference field="1" count="1">
            <x v="43"/>
          </reference>
        </references>
      </pivotArea>
    </format>
    <format dxfId="108">
      <pivotArea dataOnly="0" labelOnly="1" outline="0" fieldPosition="0">
        <references count="2">
          <reference field="0" count="1" selected="0">
            <x v="50"/>
          </reference>
          <reference field="1" count="1">
            <x v="44"/>
          </reference>
        </references>
      </pivotArea>
    </format>
    <format dxfId="107">
      <pivotArea dataOnly="0" labelOnly="1" outline="0" fieldPosition="0">
        <references count="2">
          <reference field="0" count="1" selected="0">
            <x v="51"/>
          </reference>
          <reference field="1" count="1">
            <x v="45"/>
          </reference>
        </references>
      </pivotArea>
    </format>
    <format dxfId="106">
      <pivotArea dataOnly="0" labelOnly="1" outline="0" fieldPosition="0">
        <references count="2">
          <reference field="0" count="1" selected="0">
            <x v="52"/>
          </reference>
          <reference field="1" count="1">
            <x v="46"/>
          </reference>
        </references>
      </pivotArea>
    </format>
    <format dxfId="105">
      <pivotArea dataOnly="0" labelOnly="1" outline="0" fieldPosition="0">
        <references count="2">
          <reference field="0" count="1" selected="0">
            <x v="53"/>
          </reference>
          <reference field="1" count="1">
            <x v="47"/>
          </reference>
        </references>
      </pivotArea>
    </format>
    <format dxfId="104">
      <pivotArea dataOnly="0" labelOnly="1" outline="0" fieldPosition="0">
        <references count="2">
          <reference field="0" count="1" selected="0">
            <x v="54"/>
          </reference>
          <reference field="1" count="1">
            <x v="48"/>
          </reference>
        </references>
      </pivotArea>
    </format>
    <format dxfId="103">
      <pivotArea dataOnly="0" labelOnly="1" outline="0" fieldPosition="0">
        <references count="2">
          <reference field="0" count="1" selected="0">
            <x v="55"/>
          </reference>
          <reference field="1" count="1">
            <x v="49"/>
          </reference>
        </references>
      </pivotArea>
    </format>
    <format dxfId="102">
      <pivotArea dataOnly="0" labelOnly="1" outline="0" fieldPosition="0">
        <references count="2">
          <reference field="0" count="1" selected="0">
            <x v="56"/>
          </reference>
          <reference field="1" count="1">
            <x v="50"/>
          </reference>
        </references>
      </pivotArea>
    </format>
    <format dxfId="101">
      <pivotArea dataOnly="0" labelOnly="1" outline="0" fieldPosition="0">
        <references count="2">
          <reference field="0" count="1" selected="0">
            <x v="57"/>
          </reference>
          <reference field="1" count="1">
            <x v="51"/>
          </reference>
        </references>
      </pivotArea>
    </format>
    <format dxfId="100">
      <pivotArea dataOnly="0" labelOnly="1" outline="0" fieldPosition="0">
        <references count="2">
          <reference field="0" count="1" selected="0">
            <x v="58"/>
          </reference>
          <reference field="1" count="1">
            <x v="52"/>
          </reference>
        </references>
      </pivotArea>
    </format>
    <format dxfId="99">
      <pivotArea dataOnly="0" labelOnly="1" outline="0" fieldPosition="0">
        <references count="2">
          <reference field="0" count="1" selected="0">
            <x v="59"/>
          </reference>
          <reference field="1" count="1">
            <x v="53"/>
          </reference>
        </references>
      </pivotArea>
    </format>
    <format dxfId="98">
      <pivotArea dataOnly="0" labelOnly="1" outline="0" fieldPosition="0">
        <references count="2">
          <reference field="0" count="1" selected="0">
            <x v="60"/>
          </reference>
          <reference field="1" count="1">
            <x v="54"/>
          </reference>
        </references>
      </pivotArea>
    </format>
    <format dxfId="97">
      <pivotArea dataOnly="0" labelOnly="1" outline="0" fieldPosition="0">
        <references count="2">
          <reference field="0" count="1" selected="0">
            <x v="61"/>
          </reference>
          <reference field="1" count="1">
            <x v="55"/>
          </reference>
        </references>
      </pivotArea>
    </format>
    <format dxfId="96">
      <pivotArea dataOnly="0" labelOnly="1" outline="0" fieldPosition="0">
        <references count="2">
          <reference field="0" count="1" selected="0">
            <x v="62"/>
          </reference>
          <reference field="1" count="1">
            <x v="56"/>
          </reference>
        </references>
      </pivotArea>
    </format>
    <format dxfId="95">
      <pivotArea dataOnly="0" labelOnly="1" outline="0" fieldPosition="0">
        <references count="2">
          <reference field="0" count="1" selected="0">
            <x v="63"/>
          </reference>
          <reference field="1" count="1">
            <x v="57"/>
          </reference>
        </references>
      </pivotArea>
    </format>
    <format dxfId="94">
      <pivotArea dataOnly="0" labelOnly="1" outline="0" fieldPosition="0">
        <references count="2">
          <reference field="0" count="1" selected="0">
            <x v="64"/>
          </reference>
          <reference field="1" count="1">
            <x v="58"/>
          </reference>
        </references>
      </pivotArea>
    </format>
    <format dxfId="93">
      <pivotArea dataOnly="0" labelOnly="1" outline="0" fieldPosition="0">
        <references count="2">
          <reference field="0" count="1" selected="0">
            <x v="65"/>
          </reference>
          <reference field="1" count="1">
            <x v="59"/>
          </reference>
        </references>
      </pivotArea>
    </format>
    <format dxfId="92">
      <pivotArea dataOnly="0" labelOnly="1" outline="0" fieldPosition="0">
        <references count="2">
          <reference field="0" count="1" selected="0">
            <x v="66"/>
          </reference>
          <reference field="1" count="1">
            <x v="59"/>
          </reference>
        </references>
      </pivotArea>
    </format>
    <format dxfId="91">
      <pivotArea dataOnly="0" labelOnly="1" outline="0" fieldPosition="0">
        <references count="2">
          <reference field="0" count="1" selected="0">
            <x v="67"/>
          </reference>
          <reference field="1" count="1">
            <x v="60"/>
          </reference>
        </references>
      </pivotArea>
    </format>
    <format dxfId="90">
      <pivotArea dataOnly="0" labelOnly="1" outline="0" fieldPosition="0">
        <references count="2">
          <reference field="0" count="1" selected="0">
            <x v="68"/>
          </reference>
          <reference field="1" count="1">
            <x v="61"/>
          </reference>
        </references>
      </pivotArea>
    </format>
    <format dxfId="89">
      <pivotArea dataOnly="0" labelOnly="1" outline="0" fieldPosition="0">
        <references count="2">
          <reference field="0" count="1" selected="0">
            <x v="69"/>
          </reference>
          <reference field="1" count="1">
            <x v="62"/>
          </reference>
        </references>
      </pivotArea>
    </format>
    <format dxfId="88">
      <pivotArea dataOnly="0" labelOnly="1" outline="0" fieldPosition="0">
        <references count="2">
          <reference field="0" count="1" selected="0">
            <x v="70"/>
          </reference>
          <reference field="1" count="1">
            <x v="62"/>
          </reference>
        </references>
      </pivotArea>
    </format>
    <format dxfId="87">
      <pivotArea dataOnly="0" labelOnly="1" outline="0" fieldPosition="0">
        <references count="2">
          <reference field="0" count="1" selected="0">
            <x v="71"/>
          </reference>
          <reference field="1" count="1">
            <x v="63"/>
          </reference>
        </references>
      </pivotArea>
    </format>
    <format dxfId="86">
      <pivotArea dataOnly="0" labelOnly="1" outline="0" fieldPosition="0">
        <references count="2">
          <reference field="0" count="1" selected="0">
            <x v="72"/>
          </reference>
          <reference field="1" count="1">
            <x v="64"/>
          </reference>
        </references>
      </pivotArea>
    </format>
    <format dxfId="85">
      <pivotArea dataOnly="0" labelOnly="1" outline="0" fieldPosition="0">
        <references count="2">
          <reference field="0" count="1" selected="0">
            <x v="73"/>
          </reference>
          <reference field="1" count="1">
            <x v="65"/>
          </reference>
        </references>
      </pivotArea>
    </format>
    <format dxfId="84">
      <pivotArea dataOnly="0" labelOnly="1" outline="0" fieldPosition="0">
        <references count="2">
          <reference field="0" count="1" selected="0">
            <x v="74"/>
          </reference>
          <reference field="1" count="1">
            <x v="66"/>
          </reference>
        </references>
      </pivotArea>
    </format>
    <format dxfId="83">
      <pivotArea dataOnly="0" labelOnly="1" outline="0" fieldPosition="0">
        <references count="2">
          <reference field="0" count="1" selected="0">
            <x v="75"/>
          </reference>
          <reference field="1" count="1">
            <x v="67"/>
          </reference>
        </references>
      </pivotArea>
    </format>
    <format dxfId="82">
      <pivotArea dataOnly="0" labelOnly="1" outline="0" fieldPosition="0">
        <references count="2">
          <reference field="0" count="1" selected="0">
            <x v="76"/>
          </reference>
          <reference field="1" count="1">
            <x v="68"/>
          </reference>
        </references>
      </pivotArea>
    </format>
    <format dxfId="81">
      <pivotArea dataOnly="0" labelOnly="1" outline="0" fieldPosition="0">
        <references count="2">
          <reference field="0" count="1" selected="0">
            <x v="77"/>
          </reference>
          <reference field="1" count="1">
            <x v="69"/>
          </reference>
        </references>
      </pivotArea>
    </format>
    <format dxfId="80">
      <pivotArea dataOnly="0" labelOnly="1" outline="0" fieldPosition="0">
        <references count="2">
          <reference field="0" count="1" selected="0">
            <x v="78"/>
          </reference>
          <reference field="1" count="1">
            <x v="70"/>
          </reference>
        </references>
      </pivotArea>
    </format>
    <format dxfId="79">
      <pivotArea dataOnly="0" labelOnly="1" outline="0" fieldPosition="0">
        <references count="2">
          <reference field="0" count="1" selected="0">
            <x v="79"/>
          </reference>
          <reference field="1" count="1">
            <x v="71"/>
          </reference>
        </references>
      </pivotArea>
    </format>
    <format dxfId="78">
      <pivotArea dataOnly="0" labelOnly="1" outline="0" fieldPosition="0">
        <references count="2">
          <reference field="0" count="1" selected="0">
            <x v="1"/>
          </reference>
          <reference field="1" count="1">
            <x v="4"/>
          </reference>
        </references>
      </pivotArea>
    </format>
    <format dxfId="77">
      <pivotArea dataOnly="0" labelOnly="1" outline="0" fieldPosition="0">
        <references count="2">
          <reference field="0" count="1" selected="0">
            <x v="2"/>
          </reference>
          <reference field="1" count="1">
            <x v="29"/>
          </reference>
        </references>
      </pivotArea>
    </format>
    <format dxfId="76">
      <pivotArea dataOnly="0" labelOnly="1" outline="0" fieldPosition="0">
        <references count="2">
          <reference field="0" count="1" selected="0">
            <x v="3"/>
          </reference>
          <reference field="1" count="1">
            <x v="24"/>
          </reference>
        </references>
      </pivotArea>
    </format>
    <format dxfId="75">
      <pivotArea dataOnly="0" labelOnly="1" outline="0" fieldPosition="0">
        <references count="2">
          <reference field="0" count="1" selected="0">
            <x v="4"/>
          </reference>
          <reference field="1" count="1">
            <x v="15"/>
          </reference>
        </references>
      </pivotArea>
    </format>
    <format dxfId="74">
      <pivotArea dataOnly="0" labelOnly="1" outline="0" fieldPosition="0">
        <references count="2">
          <reference field="0" count="1" selected="0">
            <x v="5"/>
          </reference>
          <reference field="1" count="1">
            <x v="15"/>
          </reference>
        </references>
      </pivotArea>
    </format>
    <format dxfId="73">
      <pivotArea dataOnly="0" labelOnly="1" outline="0" fieldPosition="0">
        <references count="2">
          <reference field="0" count="1" selected="0">
            <x v="6"/>
          </reference>
          <reference field="1" count="1">
            <x v="12"/>
          </reference>
        </references>
      </pivotArea>
    </format>
    <format dxfId="72">
      <pivotArea dataOnly="0" labelOnly="1" outline="0" fieldPosition="0">
        <references count="2">
          <reference field="0" count="1" selected="0">
            <x v="7"/>
          </reference>
          <reference field="1" count="1">
            <x v="10"/>
          </reference>
        </references>
      </pivotArea>
    </format>
    <format dxfId="71">
      <pivotArea dataOnly="0" labelOnly="1" outline="0" fieldPosition="0">
        <references count="2">
          <reference field="0" count="1" selected="0">
            <x v="8"/>
          </reference>
          <reference field="1" count="1">
            <x v="9"/>
          </reference>
        </references>
      </pivotArea>
    </format>
    <format dxfId="70">
      <pivotArea dataOnly="0" labelOnly="1" outline="0" fieldPosition="0">
        <references count="2">
          <reference field="0" count="1" selected="0">
            <x v="9"/>
          </reference>
          <reference field="1" count="1">
            <x v="1"/>
          </reference>
        </references>
      </pivotArea>
    </format>
    <format dxfId="69">
      <pivotArea dataOnly="0" labelOnly="1" outline="0" fieldPosition="0">
        <references count="2">
          <reference field="0" count="1" selected="0">
            <x v="10"/>
          </reference>
          <reference field="1" count="1">
            <x v="1"/>
          </reference>
        </references>
      </pivotArea>
    </format>
    <format dxfId="68">
      <pivotArea dataOnly="0" labelOnly="1" outline="0" fieldPosition="0">
        <references count="2">
          <reference field="0" count="1" selected="0">
            <x v="11"/>
          </reference>
          <reference field="1" count="1">
            <x v="25"/>
          </reference>
        </references>
      </pivotArea>
    </format>
    <format dxfId="67">
      <pivotArea dataOnly="0" labelOnly="1" outline="0" fieldPosition="0">
        <references count="2">
          <reference field="0" count="1" selected="0">
            <x v="12"/>
          </reference>
          <reference field="1" count="1">
            <x v="3"/>
          </reference>
        </references>
      </pivotArea>
    </format>
    <format dxfId="66">
      <pivotArea dataOnly="0" labelOnly="1" outline="0" fieldPosition="0">
        <references count="2">
          <reference field="0" count="1" selected="0">
            <x v="13"/>
          </reference>
          <reference field="1" count="1">
            <x v="13"/>
          </reference>
        </references>
      </pivotArea>
    </format>
    <format dxfId="65">
      <pivotArea dataOnly="0" labelOnly="1" outline="0" fieldPosition="0">
        <references count="2">
          <reference field="0" count="1" selected="0">
            <x v="14"/>
          </reference>
          <reference field="1" count="1">
            <x v="8"/>
          </reference>
        </references>
      </pivotArea>
    </format>
    <format dxfId="64">
      <pivotArea dataOnly="0" labelOnly="1" outline="0" fieldPosition="0">
        <references count="2">
          <reference field="0" count="1" selected="0">
            <x v="15"/>
          </reference>
          <reference field="1" count="1">
            <x v="28"/>
          </reference>
        </references>
      </pivotArea>
    </format>
    <format dxfId="63">
      <pivotArea dataOnly="0" labelOnly="1" outline="0" fieldPosition="0">
        <references count="2">
          <reference field="0" count="1" selected="0">
            <x v="16"/>
          </reference>
          <reference field="1" count="1">
            <x v="11"/>
          </reference>
        </references>
      </pivotArea>
    </format>
    <format dxfId="62">
      <pivotArea dataOnly="0" labelOnly="1" outline="0" fieldPosition="0">
        <references count="2">
          <reference field="0" count="1" selected="0">
            <x v="17"/>
          </reference>
          <reference field="1" count="1">
            <x v="26"/>
          </reference>
        </references>
      </pivotArea>
    </format>
    <format dxfId="61">
      <pivotArea dataOnly="0" labelOnly="1" outline="0" fieldPosition="0">
        <references count="2">
          <reference field="0" count="1" selected="0">
            <x v="18"/>
          </reference>
          <reference field="1" count="1">
            <x v="31"/>
          </reference>
        </references>
      </pivotArea>
    </format>
    <format dxfId="60">
      <pivotArea dataOnly="0" labelOnly="1" outline="0" fieldPosition="0">
        <references count="2">
          <reference field="0" count="1" selected="0">
            <x v="19"/>
          </reference>
          <reference field="1" count="1">
            <x v="31"/>
          </reference>
        </references>
      </pivotArea>
    </format>
    <format dxfId="59">
      <pivotArea dataOnly="0" labelOnly="1" outline="0" fieldPosition="0">
        <references count="2">
          <reference field="0" count="1" selected="0">
            <x v="20"/>
          </reference>
          <reference field="1" count="1">
            <x v="2"/>
          </reference>
        </references>
      </pivotArea>
    </format>
    <format dxfId="58">
      <pivotArea dataOnly="0" labelOnly="1" outline="0" fieldPosition="0">
        <references count="2">
          <reference field="0" count="1" selected="0">
            <x v="21"/>
          </reference>
          <reference field="1" count="1">
            <x v="30"/>
          </reference>
        </references>
      </pivotArea>
    </format>
    <format dxfId="57">
      <pivotArea dataOnly="0" labelOnly="1" outline="0" fieldPosition="0">
        <references count="2">
          <reference field="0" count="1" selected="0">
            <x v="22"/>
          </reference>
          <reference field="1" count="1">
            <x v="22"/>
          </reference>
        </references>
      </pivotArea>
    </format>
    <format dxfId="56">
      <pivotArea dataOnly="0" labelOnly="1" outline="0" fieldPosition="0">
        <references count="2">
          <reference field="0" count="1" selected="0">
            <x v="23"/>
          </reference>
          <reference field="1" count="1">
            <x v="22"/>
          </reference>
        </references>
      </pivotArea>
    </format>
    <format dxfId="55">
      <pivotArea dataOnly="0" labelOnly="1" outline="0" fieldPosition="0">
        <references count="2">
          <reference field="0" count="1" selected="0">
            <x v="24"/>
          </reference>
          <reference field="1" count="1">
            <x v="22"/>
          </reference>
        </references>
      </pivotArea>
    </format>
    <format dxfId="54">
      <pivotArea dataOnly="0" labelOnly="1" outline="0" fieldPosition="0">
        <references count="2">
          <reference field="0" count="1" selected="0">
            <x v="25"/>
          </reference>
          <reference field="1" count="1">
            <x v="22"/>
          </reference>
        </references>
      </pivotArea>
    </format>
    <format dxfId="53">
      <pivotArea dataOnly="0" labelOnly="1" outline="0" fieldPosition="0">
        <references count="2">
          <reference field="0" count="1" selected="0">
            <x v="26"/>
          </reference>
          <reference field="1" count="1">
            <x v="23"/>
          </reference>
        </references>
      </pivotArea>
    </format>
    <format dxfId="52">
      <pivotArea dataOnly="0" labelOnly="1" outline="0" fieldPosition="0">
        <references count="2">
          <reference field="0" count="1" selected="0">
            <x v="27"/>
          </reference>
          <reference field="1" count="1">
            <x v="5"/>
          </reference>
        </references>
      </pivotArea>
    </format>
    <format dxfId="51">
      <pivotArea dataOnly="0" labelOnly="1" outline="0" fieldPosition="0">
        <references count="2">
          <reference field="0" count="1" selected="0">
            <x v="28"/>
          </reference>
          <reference field="1" count="1">
            <x v="17"/>
          </reference>
        </references>
      </pivotArea>
    </format>
    <format dxfId="50">
      <pivotArea dataOnly="0" labelOnly="1" outline="0" fieldPosition="0">
        <references count="2">
          <reference field="0" count="1" selected="0">
            <x v="29"/>
          </reference>
          <reference field="1" count="1">
            <x v="18"/>
          </reference>
        </references>
      </pivotArea>
    </format>
    <format dxfId="49">
      <pivotArea dataOnly="0" labelOnly="1" outline="0" fieldPosition="0">
        <references count="2">
          <reference field="0" count="1" selected="0">
            <x v="30"/>
          </reference>
          <reference field="1" count="1">
            <x v="7"/>
          </reference>
        </references>
      </pivotArea>
    </format>
    <format dxfId="48">
      <pivotArea dataOnly="0" labelOnly="1" outline="0" fieldPosition="0">
        <references count="2">
          <reference field="0" count="1" selected="0">
            <x v="31"/>
          </reference>
          <reference field="1" count="1">
            <x v="20"/>
          </reference>
        </references>
      </pivotArea>
    </format>
    <format dxfId="47">
      <pivotArea dataOnly="0" labelOnly="1" outline="0" fieldPosition="0">
        <references count="2">
          <reference field="0" count="1" selected="0">
            <x v="32"/>
          </reference>
          <reference field="1" count="1">
            <x v="32"/>
          </reference>
        </references>
      </pivotArea>
    </format>
    <format dxfId="46">
      <pivotArea dataOnly="0" labelOnly="1" outline="0" fieldPosition="0">
        <references count="2">
          <reference field="0" count="1" selected="0">
            <x v="33"/>
          </reference>
          <reference field="1" count="1">
            <x v="21"/>
          </reference>
        </references>
      </pivotArea>
    </format>
    <format dxfId="45">
      <pivotArea dataOnly="0" labelOnly="1" outline="0" fieldPosition="0">
        <references count="2">
          <reference field="0" count="1" selected="0">
            <x v="34"/>
          </reference>
          <reference field="1" count="1">
            <x v="19"/>
          </reference>
        </references>
      </pivotArea>
    </format>
    <format dxfId="44">
      <pivotArea dataOnly="0" labelOnly="1" outline="0" fieldPosition="0">
        <references count="2">
          <reference field="0" count="1" selected="0">
            <x v="35"/>
          </reference>
          <reference field="1" count="1">
            <x v="33"/>
          </reference>
        </references>
      </pivotArea>
    </format>
    <format dxfId="43">
      <pivotArea dataOnly="0" labelOnly="1" outline="0" fieldPosition="0">
        <references count="2">
          <reference field="0" count="1" selected="0">
            <x v="36"/>
          </reference>
          <reference field="1" count="1">
            <x v="14"/>
          </reference>
        </references>
      </pivotArea>
    </format>
    <format dxfId="42">
      <pivotArea dataOnly="0" labelOnly="1" outline="0" fieldPosition="0">
        <references count="2">
          <reference field="0" count="1" selected="0">
            <x v="37"/>
          </reference>
          <reference field="1" count="1">
            <x v="27"/>
          </reference>
        </references>
      </pivotArea>
    </format>
    <format dxfId="41">
      <pivotArea dataOnly="0" labelOnly="1" outline="0" fieldPosition="0">
        <references count="2">
          <reference field="0" count="1" selected="0">
            <x v="38"/>
          </reference>
          <reference field="1" count="1">
            <x v="16"/>
          </reference>
        </references>
      </pivotArea>
    </format>
    <format dxfId="40">
      <pivotArea dataOnly="0" labelOnly="1" outline="0" fieldPosition="0">
        <references count="2">
          <reference field="0" count="1" selected="0">
            <x v="39"/>
          </reference>
          <reference field="1" count="1">
            <x v="6"/>
          </reference>
        </references>
      </pivotArea>
    </format>
    <format dxfId="39">
      <pivotArea dataOnly="0" labelOnly="1" outline="0" fieldPosition="0">
        <references count="2">
          <reference field="0" count="1" selected="0">
            <x v="40"/>
          </reference>
          <reference field="1" count="1">
            <x v="34"/>
          </reference>
        </references>
      </pivotArea>
    </format>
    <format dxfId="38">
      <pivotArea dataOnly="0" labelOnly="1" outline="0" fieldPosition="0">
        <references count="2">
          <reference field="0" count="1" selected="0">
            <x v="41"/>
          </reference>
          <reference field="1" count="1">
            <x v="35"/>
          </reference>
        </references>
      </pivotArea>
    </format>
    <format dxfId="37">
      <pivotArea dataOnly="0" labelOnly="1" outline="0" fieldPosition="0">
        <references count="2">
          <reference field="0" count="1" selected="0">
            <x v="42"/>
          </reference>
          <reference field="1" count="1">
            <x v="36"/>
          </reference>
        </references>
      </pivotArea>
    </format>
    <format dxfId="36">
      <pivotArea dataOnly="0" labelOnly="1" outline="0" fieldPosition="0">
        <references count="2">
          <reference field="0" count="1" selected="0">
            <x v="43"/>
          </reference>
          <reference field="1" count="1">
            <x v="37"/>
          </reference>
        </references>
      </pivotArea>
    </format>
    <format dxfId="35">
      <pivotArea dataOnly="0" labelOnly="1" outline="0" fieldPosition="0">
        <references count="2">
          <reference field="0" count="1" selected="0">
            <x v="44"/>
          </reference>
          <reference field="1" count="1">
            <x v="38"/>
          </reference>
        </references>
      </pivotArea>
    </format>
    <format dxfId="34">
      <pivotArea dataOnly="0" labelOnly="1" outline="0" fieldPosition="0">
        <references count="2">
          <reference field="0" count="1" selected="0">
            <x v="45"/>
          </reference>
          <reference field="1" count="1">
            <x v="39"/>
          </reference>
        </references>
      </pivotArea>
    </format>
    <format dxfId="33">
      <pivotArea dataOnly="0" labelOnly="1" outline="0" fieldPosition="0">
        <references count="2">
          <reference field="0" count="1" selected="0">
            <x v="46"/>
          </reference>
          <reference field="1" count="1">
            <x v="40"/>
          </reference>
        </references>
      </pivotArea>
    </format>
    <format dxfId="32">
      <pivotArea dataOnly="0" labelOnly="1" outline="0" fieldPosition="0">
        <references count="2">
          <reference field="0" count="1" selected="0">
            <x v="47"/>
          </reference>
          <reference field="1" count="1">
            <x v="41"/>
          </reference>
        </references>
      </pivotArea>
    </format>
    <format dxfId="31">
      <pivotArea dataOnly="0" labelOnly="1" outline="0" fieldPosition="0">
        <references count="2">
          <reference field="0" count="1" selected="0">
            <x v="48"/>
          </reference>
          <reference field="1" count="1">
            <x v="42"/>
          </reference>
        </references>
      </pivotArea>
    </format>
    <format dxfId="30">
      <pivotArea dataOnly="0" labelOnly="1" outline="0" fieldPosition="0">
        <references count="2">
          <reference field="0" count="1" selected="0">
            <x v="49"/>
          </reference>
          <reference field="1" count="1">
            <x v="43"/>
          </reference>
        </references>
      </pivotArea>
    </format>
    <format dxfId="29">
      <pivotArea dataOnly="0" labelOnly="1" outline="0" fieldPosition="0">
        <references count="2">
          <reference field="0" count="1" selected="0">
            <x v="50"/>
          </reference>
          <reference field="1" count="1">
            <x v="44"/>
          </reference>
        </references>
      </pivotArea>
    </format>
    <format dxfId="28">
      <pivotArea dataOnly="0" labelOnly="1" outline="0" fieldPosition="0">
        <references count="2">
          <reference field="0" count="1" selected="0">
            <x v="51"/>
          </reference>
          <reference field="1" count="1">
            <x v="45"/>
          </reference>
        </references>
      </pivotArea>
    </format>
    <format dxfId="27">
      <pivotArea dataOnly="0" labelOnly="1" outline="0" fieldPosition="0">
        <references count="2">
          <reference field="0" count="1" selected="0">
            <x v="52"/>
          </reference>
          <reference field="1" count="1">
            <x v="46"/>
          </reference>
        </references>
      </pivotArea>
    </format>
    <format dxfId="26">
      <pivotArea dataOnly="0" labelOnly="1" outline="0" fieldPosition="0">
        <references count="2">
          <reference field="0" count="1" selected="0">
            <x v="53"/>
          </reference>
          <reference field="1" count="1">
            <x v="47"/>
          </reference>
        </references>
      </pivotArea>
    </format>
    <format dxfId="25">
      <pivotArea dataOnly="0" labelOnly="1" outline="0" fieldPosition="0">
        <references count="2">
          <reference field="0" count="1" selected="0">
            <x v="54"/>
          </reference>
          <reference field="1" count="1">
            <x v="48"/>
          </reference>
        </references>
      </pivotArea>
    </format>
    <format dxfId="24">
      <pivotArea dataOnly="0" labelOnly="1" outline="0" fieldPosition="0">
        <references count="2">
          <reference field="0" count="1" selected="0">
            <x v="55"/>
          </reference>
          <reference field="1" count="1">
            <x v="49"/>
          </reference>
        </references>
      </pivotArea>
    </format>
    <format dxfId="23">
      <pivotArea dataOnly="0" labelOnly="1" outline="0" fieldPosition="0">
        <references count="2">
          <reference field="0" count="1" selected="0">
            <x v="56"/>
          </reference>
          <reference field="1" count="1">
            <x v="50"/>
          </reference>
        </references>
      </pivotArea>
    </format>
    <format dxfId="22">
      <pivotArea dataOnly="0" labelOnly="1" outline="0" fieldPosition="0">
        <references count="2">
          <reference field="0" count="1" selected="0">
            <x v="57"/>
          </reference>
          <reference field="1" count="1">
            <x v="51"/>
          </reference>
        </references>
      </pivotArea>
    </format>
    <format dxfId="21">
      <pivotArea dataOnly="0" labelOnly="1" outline="0" fieldPosition="0">
        <references count="2">
          <reference field="0" count="1" selected="0">
            <x v="58"/>
          </reference>
          <reference field="1" count="1">
            <x v="52"/>
          </reference>
        </references>
      </pivotArea>
    </format>
    <format dxfId="20">
      <pivotArea dataOnly="0" labelOnly="1" outline="0" fieldPosition="0">
        <references count="2">
          <reference field="0" count="1" selected="0">
            <x v="59"/>
          </reference>
          <reference field="1" count="1">
            <x v="53"/>
          </reference>
        </references>
      </pivotArea>
    </format>
    <format dxfId="19">
      <pivotArea dataOnly="0" labelOnly="1" outline="0" fieldPosition="0">
        <references count="2">
          <reference field="0" count="1" selected="0">
            <x v="60"/>
          </reference>
          <reference field="1" count="1">
            <x v="54"/>
          </reference>
        </references>
      </pivotArea>
    </format>
    <format dxfId="18">
      <pivotArea dataOnly="0" labelOnly="1" outline="0" fieldPosition="0">
        <references count="2">
          <reference field="0" count="1" selected="0">
            <x v="61"/>
          </reference>
          <reference field="1" count="1">
            <x v="55"/>
          </reference>
        </references>
      </pivotArea>
    </format>
    <format dxfId="17">
      <pivotArea dataOnly="0" labelOnly="1" outline="0" fieldPosition="0">
        <references count="2">
          <reference field="0" count="1" selected="0">
            <x v="62"/>
          </reference>
          <reference field="1" count="1">
            <x v="56"/>
          </reference>
        </references>
      </pivotArea>
    </format>
    <format dxfId="16">
      <pivotArea dataOnly="0" labelOnly="1" outline="0" fieldPosition="0">
        <references count="2">
          <reference field="0" count="1" selected="0">
            <x v="63"/>
          </reference>
          <reference field="1" count="1">
            <x v="57"/>
          </reference>
        </references>
      </pivotArea>
    </format>
    <format dxfId="15">
      <pivotArea dataOnly="0" labelOnly="1" outline="0" fieldPosition="0">
        <references count="2">
          <reference field="0" count="1" selected="0">
            <x v="64"/>
          </reference>
          <reference field="1" count="1">
            <x v="58"/>
          </reference>
        </references>
      </pivotArea>
    </format>
    <format dxfId="14">
      <pivotArea dataOnly="0" labelOnly="1" outline="0" fieldPosition="0">
        <references count="2">
          <reference field="0" count="1" selected="0">
            <x v="65"/>
          </reference>
          <reference field="1" count="1">
            <x v="59"/>
          </reference>
        </references>
      </pivotArea>
    </format>
    <format dxfId="13">
      <pivotArea dataOnly="0" labelOnly="1" outline="0" fieldPosition="0">
        <references count="2">
          <reference field="0" count="1" selected="0">
            <x v="66"/>
          </reference>
          <reference field="1" count="1">
            <x v="59"/>
          </reference>
        </references>
      </pivotArea>
    </format>
    <format dxfId="12">
      <pivotArea dataOnly="0" labelOnly="1" outline="0" fieldPosition="0">
        <references count="2">
          <reference field="0" count="1" selected="0">
            <x v="67"/>
          </reference>
          <reference field="1" count="1">
            <x v="60"/>
          </reference>
        </references>
      </pivotArea>
    </format>
    <format dxfId="11">
      <pivotArea dataOnly="0" labelOnly="1" outline="0" fieldPosition="0">
        <references count="2">
          <reference field="0" count="1" selected="0">
            <x v="68"/>
          </reference>
          <reference field="1" count="1">
            <x v="61"/>
          </reference>
        </references>
      </pivotArea>
    </format>
    <format dxfId="10">
      <pivotArea dataOnly="0" labelOnly="1" outline="0" fieldPosition="0">
        <references count="2">
          <reference field="0" count="1" selected="0">
            <x v="69"/>
          </reference>
          <reference field="1" count="1">
            <x v="62"/>
          </reference>
        </references>
      </pivotArea>
    </format>
    <format dxfId="9">
      <pivotArea dataOnly="0" labelOnly="1" outline="0" fieldPosition="0">
        <references count="2">
          <reference field="0" count="1" selected="0">
            <x v="70"/>
          </reference>
          <reference field="1" count="1">
            <x v="62"/>
          </reference>
        </references>
      </pivotArea>
    </format>
    <format dxfId="8">
      <pivotArea dataOnly="0" labelOnly="1" outline="0" fieldPosition="0">
        <references count="2">
          <reference field="0" count="1" selected="0">
            <x v="71"/>
          </reference>
          <reference field="1" count="1">
            <x v="63"/>
          </reference>
        </references>
      </pivotArea>
    </format>
    <format dxfId="7">
      <pivotArea dataOnly="0" labelOnly="1" outline="0" fieldPosition="0">
        <references count="2">
          <reference field="0" count="1" selected="0">
            <x v="72"/>
          </reference>
          <reference field="1" count="1">
            <x v="64"/>
          </reference>
        </references>
      </pivotArea>
    </format>
    <format dxfId="6">
      <pivotArea dataOnly="0" labelOnly="1" outline="0" fieldPosition="0">
        <references count="2">
          <reference field="0" count="1" selected="0">
            <x v="73"/>
          </reference>
          <reference field="1" count="1">
            <x v="65"/>
          </reference>
        </references>
      </pivotArea>
    </format>
    <format dxfId="5">
      <pivotArea dataOnly="0" labelOnly="1" outline="0" fieldPosition="0">
        <references count="2">
          <reference field="0" count="1" selected="0">
            <x v="74"/>
          </reference>
          <reference field="1" count="1">
            <x v="66"/>
          </reference>
        </references>
      </pivotArea>
    </format>
    <format dxfId="4">
      <pivotArea dataOnly="0" labelOnly="1" outline="0" fieldPosition="0">
        <references count="2">
          <reference field="0" count="1" selected="0">
            <x v="75"/>
          </reference>
          <reference field="1" count="1">
            <x v="67"/>
          </reference>
        </references>
      </pivotArea>
    </format>
    <format dxfId="3">
      <pivotArea dataOnly="0" labelOnly="1" outline="0" fieldPosition="0">
        <references count="2">
          <reference field="0" count="1" selected="0">
            <x v="76"/>
          </reference>
          <reference field="1" count="1">
            <x v="68"/>
          </reference>
        </references>
      </pivotArea>
    </format>
    <format dxfId="2">
      <pivotArea dataOnly="0" labelOnly="1" outline="0" fieldPosition="0">
        <references count="2">
          <reference field="0" count="1" selected="0">
            <x v="77"/>
          </reference>
          <reference field="1" count="1">
            <x v="69"/>
          </reference>
        </references>
      </pivotArea>
    </format>
    <format dxfId="1">
      <pivotArea dataOnly="0" labelOnly="1" outline="0" fieldPosition="0">
        <references count="2">
          <reference field="0" count="1" selected="0">
            <x v="78"/>
          </reference>
          <reference field="1" count="1">
            <x v="70"/>
          </reference>
        </references>
      </pivotArea>
    </format>
    <format dxfId="0">
      <pivotArea dataOnly="0" labelOnly="1" outline="0" fieldPosition="0">
        <references count="2">
          <reference field="0" count="1" selected="0">
            <x v="79"/>
          </reference>
          <reference field="1" count="1">
            <x v="71"/>
          </reference>
        </references>
      </pivotArea>
    </format>
  </formats>
  <pivotTableStyleInfo name="PivotStyleDark11" showRowHeaders="1" showColHeaders="0"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sheet1.xml><?xml version="1.0" encoding="utf-8"?>
<worksheet xmlns="http://schemas.openxmlformats.org/spreadsheetml/2006/main" xmlns:r="http://schemas.openxmlformats.org/officeDocument/2006/relationships">
  <sheetPr codeName="Foglio1">
    <pageSetUpPr fitToPage="1"/>
  </sheetPr>
  <dimension ref="B1:V99"/>
  <sheetViews>
    <sheetView topLeftCell="A5" zoomScaleNormal="100" workbookViewId="0">
      <selection activeCell="C12" sqref="C12"/>
    </sheetView>
  </sheetViews>
  <sheetFormatPr defaultColWidth="8.85546875" defaultRowHeight="15"/>
  <cols>
    <col min="1" max="1" width="1.7109375" customWidth="1"/>
    <col min="2" max="2" width="12.7109375" bestFit="1" customWidth="1"/>
    <col min="3" max="3" width="88.85546875" customWidth="1"/>
    <col min="4" max="4" width="15.28515625" customWidth="1"/>
    <col min="5" max="5" width="15.7109375" customWidth="1"/>
    <col min="6" max="6" width="21.85546875" customWidth="1"/>
    <col min="7" max="7" width="97.7109375" hidden="1" customWidth="1"/>
    <col min="8" max="8" width="20.7109375" style="47" hidden="1" customWidth="1"/>
    <col min="9" max="9" width="15.42578125" style="47" hidden="1" customWidth="1"/>
    <col min="10" max="10" width="19" style="47" hidden="1" customWidth="1"/>
    <col min="11" max="12" width="9.140625" hidden="1" customWidth="1"/>
    <col min="13" max="13" width="3.85546875" hidden="1" customWidth="1"/>
    <col min="14" max="14" width="9.140625" style="43" hidden="1" customWidth="1"/>
    <col min="15" max="15" width="16.42578125" hidden="1" customWidth="1"/>
    <col min="16" max="16" width="43.42578125" hidden="1" customWidth="1"/>
    <col min="17" max="17" width="26.42578125" hidden="1" customWidth="1"/>
    <col min="18" max="18" width="28.42578125" hidden="1" customWidth="1"/>
    <col min="19" max="19" width="31.140625" hidden="1" customWidth="1"/>
    <col min="20" max="21" width="9.140625" hidden="1" customWidth="1"/>
    <col min="22" max="22" width="10.42578125" hidden="1" customWidth="1"/>
    <col min="23" max="23" width="12.42578125" customWidth="1"/>
    <col min="24" max="32" width="9.140625" customWidth="1"/>
  </cols>
  <sheetData>
    <row r="1" spans="2:22" ht="15.75" thickBot="1"/>
    <row r="2" spans="2:22" ht="62.25" customHeight="1" thickBot="1">
      <c r="B2" s="83" t="s">
        <v>29</v>
      </c>
      <c r="C2" s="84"/>
      <c r="D2" s="85"/>
    </row>
    <row r="3" spans="2:22" ht="15.75" thickBot="1"/>
    <row r="4" spans="2:22" ht="39" customHeight="1">
      <c r="B4" s="92" t="s">
        <v>77</v>
      </c>
      <c r="C4" s="93"/>
      <c r="D4" s="94"/>
    </row>
    <row r="5" spans="2:22" ht="52.5" customHeight="1" thickBot="1">
      <c r="B5" s="86"/>
      <c r="C5" s="87"/>
      <c r="D5" s="88"/>
    </row>
    <row r="6" spans="2:22" ht="36.75" customHeight="1" thickBot="1">
      <c r="B6" s="86"/>
      <c r="C6" s="87"/>
      <c r="D6" s="88"/>
      <c r="F6" s="68" t="s">
        <v>209</v>
      </c>
      <c r="G6" s="47"/>
    </row>
    <row r="7" spans="2:22" ht="3.75" customHeight="1" thickBot="1">
      <c r="B7" s="61"/>
      <c r="C7" s="62"/>
      <c r="D7" s="63"/>
      <c r="G7" s="47"/>
    </row>
    <row r="8" spans="2:22" ht="46.5" customHeight="1" thickBot="1">
      <c r="B8" s="89"/>
      <c r="C8" s="90"/>
      <c r="D8" s="91"/>
      <c r="F8" s="68" t="s">
        <v>210</v>
      </c>
      <c r="G8" s="47"/>
    </row>
    <row r="10" spans="2:22" s="3" customFormat="1" ht="16.5" thickBot="1">
      <c r="H10" s="46"/>
      <c r="I10" s="46"/>
      <c r="J10" s="46"/>
      <c r="N10" s="44"/>
    </row>
    <row r="11" spans="2:22" s="3" customFormat="1" ht="54.75" customHeight="1" thickBot="1">
      <c r="B11" s="36" t="s">
        <v>0</v>
      </c>
      <c r="C11" s="1" t="s">
        <v>76</v>
      </c>
      <c r="D11" s="2" t="s">
        <v>101</v>
      </c>
      <c r="E11" s="2" t="s">
        <v>102</v>
      </c>
      <c r="F11" s="55" t="s">
        <v>165</v>
      </c>
      <c r="G11" s="6" t="s">
        <v>1</v>
      </c>
      <c r="H11" s="46" t="s">
        <v>109</v>
      </c>
      <c r="I11" s="46" t="s">
        <v>110</v>
      </c>
      <c r="J11" s="46" t="s">
        <v>111</v>
      </c>
      <c r="M11" s="44"/>
      <c r="O11" s="46" t="s">
        <v>131</v>
      </c>
      <c r="P11" s="46" t="s">
        <v>133</v>
      </c>
      <c r="Q11" s="46" t="s">
        <v>135</v>
      </c>
      <c r="R11" s="46" t="s">
        <v>132</v>
      </c>
      <c r="S11" s="46" t="s">
        <v>134</v>
      </c>
      <c r="U11" s="3" t="s">
        <v>166</v>
      </c>
      <c r="V11" s="3" t="s">
        <v>167</v>
      </c>
    </row>
    <row r="12" spans="2:22" s="3" customFormat="1" ht="20.100000000000001" customHeight="1" thickBot="1">
      <c r="B12" s="58">
        <f>IF(OR(C12="Nuova scheda",C12=""),"",T12)</f>
        <v>1</v>
      </c>
      <c r="C12" s="21" t="str">
        <f>'1'!A3</f>
        <v>Concorso per l'assunzione di personale</v>
      </c>
      <c r="D12" s="4" t="str">
        <f>'1'!F2</f>
        <v>SI</v>
      </c>
      <c r="E12" s="4" t="str">
        <f>IF(D12="SI",IF('1'!$B$44="Presenti campi non compilati","Errore","OK"),"-")</f>
        <v>OK</v>
      </c>
      <c r="F12" s="56" t="str">
        <f>IF(D12="SI",IF('1'!$A$47&lt;&gt;"","SI","NO"),"-")</f>
        <v>SI</v>
      </c>
      <c r="G12" s="3" t="str">
        <f>IF(OR(C12="Nuova scheda",C12=""),"",M12&amp;" - "&amp;C12)</f>
        <v>01 - Concorso per l'assunzione di personale</v>
      </c>
      <c r="H12" s="50">
        <f>IF(AND(D12="SI",E12="OK"),'1'!$B$24,"Processo non sottoposto a mappatura e valutazione del rischio")</f>
        <v>2.5</v>
      </c>
      <c r="I12" s="50">
        <f>IF(AND(D12="SI",E12="OK"),'1'!$B$40,"")</f>
        <v>1.5</v>
      </c>
      <c r="J12" s="50">
        <f>IF(AND(D12="SI",E12="OK"),'1'!$B$44,"")</f>
        <v>3.75</v>
      </c>
      <c r="L12" s="3">
        <v>1</v>
      </c>
      <c r="M12" s="44" t="str">
        <f>TEXT(L12,"00")</f>
        <v>01</v>
      </c>
      <c r="O12" s="46">
        <f t="shared" ref="O12:O43" si="0">IF(AND(D12="SI",E12="OK"),IF(AND(J12&gt;0,J12&lt;=1),G12,),)</f>
        <v>0</v>
      </c>
      <c r="P12" s="46" t="str">
        <f t="shared" ref="P12:P43" si="1">IF(AND(D12="SI",E12="OK"),IF(AND(J12&gt;1,J12&lt;=4),G12,),)</f>
        <v>01 - Concorso per l'assunzione di personale</v>
      </c>
      <c r="Q12" s="46">
        <f t="shared" ref="Q12:Q43" si="2">IF(AND(D12="SI",E12="OK"),IF(AND(J12&gt;4,J12&lt;=9),G12,),)</f>
        <v>0</v>
      </c>
      <c r="R12" s="46">
        <f t="shared" ref="R12:R43" si="3">IF(AND(D12="SI",E12="OK"),IF(AND(J12&gt;9,J12&lt;=16),G12,),)</f>
        <v>0</v>
      </c>
      <c r="S12" s="46">
        <f t="shared" ref="S12:S43" si="4">IF(AND(D12="SI",E12="OK"),IF(AND(J12&gt;16,J12&lt;=25),G12,),)</f>
        <v>0</v>
      </c>
      <c r="T12" s="3">
        <v>1</v>
      </c>
      <c r="U12" t="str">
        <f>IF(AND(D12="SI",E12="OK",'1'!$A$47&lt;&gt;""),M12&amp;" - "&amp;C12,"")</f>
        <v>01 - Concorso per l'assunzione di personale</v>
      </c>
      <c r="V12" s="3" t="str">
        <f>IF(AND(U12&lt;&gt;"",'1'!$A$47&lt;&gt;""),'1'!$A$47,"")</f>
        <v xml:space="preserve">I due fattori maggiori di rischio corruttivo sono legati alla rilevanza esterna del processo e al suo impatto economico. Si ritiene pertanto necessario adottare ogni misura possibile affinché le commissioni di concorso si adoperino nella massima trasparenza, disponendo la pubblicazione più ampia e tempestiva possibile dei verbali di concorso dai quali, specie per i soggetti utilmente posti in graduatoria, risultino chiaramente i criteri di valutazione. Al fine di evitare che i bandi siano modellati su caratteristiche specifiche di un determinato potenziale concorrente, i requisiti richiesti dal responsabile del servizio e la tipologia di prove da inserire nel bando, sono definite congiuntamente, dal responsabile dell'ufficio personale, dal segretario generale e dal responsabile del servizio a cui  la risorsa è destinata. Occorre verificare
-l'acquisizione dichiarazione assenza di cause di incompatibilità e inconferibilità
- il rispetto degli obblighi previsti codice di comportamento dell’ente 
-le motivazioni che possano avere determinato la eventuale ridefinizione dei requisiti per la partecipazione 
-le motivazioni che possano avere generato eventuali revoche del bando
-l’incarico componente della commissione esaminatrice
-l’assenza conflitto di interesse
- il rispetto dei vincoli normativi
- il rispetto dei vincoli di spesa
- la conferibilità dell’incarico di componente commissione
- l’adeguatezza dei criteri di accesso
- i requisiti professionali
- il rispetto obblighi di trasparenza
</v>
      </c>
    </row>
    <row r="13" spans="2:22" s="3" customFormat="1" ht="20.100000000000001" customHeight="1" thickBot="1">
      <c r="B13" s="58">
        <f t="shared" ref="B13:B61" si="5">IF(OR(C13="Nuova scheda",C13=""),"",T13)</f>
        <v>2</v>
      </c>
      <c r="C13" s="21" t="str">
        <f>'2'!A3</f>
        <v xml:space="preserve">Concorso per la progressione in carriera del personale </v>
      </c>
      <c r="D13" s="4" t="str">
        <f>'2'!F2</f>
        <v>SI</v>
      </c>
      <c r="E13" s="4" t="str">
        <f>IF(D13="SI",IF('2'!$B$44="Presenti campi non compilati","Errore","OK"),"-")</f>
        <v>OK</v>
      </c>
      <c r="F13" s="56" t="str">
        <f>IF(D13="SI",IF('2'!$A$47&lt;&gt;"","SI","NO"),"-")</f>
        <v>SI</v>
      </c>
      <c r="G13" s="3" t="str">
        <f t="shared" ref="G13:G61" si="6">IF(OR(C13="Nuova scheda",C13=""),"",M13&amp;" - "&amp;C13)</f>
        <v xml:space="preserve">02 - Concorso per la progressione in carriera del personale </v>
      </c>
      <c r="H13" s="50">
        <f>IF(AND(D13="SI",E13="OK"),'2'!$B$24,"Processo non sottoposto a mappatura e valutazione del rischio")</f>
        <v>2</v>
      </c>
      <c r="I13" s="50">
        <f>IF(AND(D13="SI",E13="OK"),'2'!$B$40,"")</f>
        <v>1.25</v>
      </c>
      <c r="J13" s="50">
        <f>IF(AND(D13="SI",E13="OK"),'2'!$B$44,"")</f>
        <v>2.5</v>
      </c>
      <c r="L13" s="3">
        <v>2</v>
      </c>
      <c r="M13" s="44" t="str">
        <f t="shared" ref="M13:M61" si="7">IF(L13&lt;&gt;0,TEXT(L13,"00"),"")</f>
        <v>02</v>
      </c>
      <c r="O13" s="46">
        <f t="shared" si="0"/>
        <v>0</v>
      </c>
      <c r="P13" s="46" t="str">
        <f t="shared" si="1"/>
        <v xml:space="preserve">02 - Concorso per la progressione in carriera del personale </v>
      </c>
      <c r="Q13" s="46">
        <f t="shared" si="2"/>
        <v>0</v>
      </c>
      <c r="R13" s="46">
        <f t="shared" si="3"/>
        <v>0</v>
      </c>
      <c r="S13" s="46">
        <f t="shared" si="4"/>
        <v>0</v>
      </c>
      <c r="T13" s="3">
        <v>2</v>
      </c>
      <c r="U13" t="str">
        <f>IF(AND(D13="SI",E13="OK",'2'!$A$47&lt;&gt;""),M13&amp;" - "&amp;C13,"")</f>
        <v xml:space="preserve">02 - Concorso per la progressione in carriera del personale </v>
      </c>
      <c r="V13" s="3" t="str">
        <f>IF(AND(U13&lt;&gt;"",'2'!$A$47&lt;&gt;""),'2'!$A$47,"")</f>
        <v>Rispetto al processo n. 1, in questo caso il rischio è minore, per il maggiore controllo interno e il minore impatto esterno. In ogni caso risulta anche qui necessario adottare ogni misura possibile affinché le commissioni di concorso si adoperino nella massima trasparenza, disponendo la pubblicazione più ampia e tempestiva possibile dei verbali di concorso dai quali, specie per i soggetti utilmente posti in graduatoria, risultino chiaramente i criteri di valutazione.</v>
      </c>
    </row>
    <row r="14" spans="2:22" s="3" customFormat="1" ht="20.100000000000001" customHeight="1" thickBot="1">
      <c r="B14" s="58">
        <f t="shared" si="5"/>
        <v>3</v>
      </c>
      <c r="C14" s="21" t="str">
        <f>'3'!A3</f>
        <v xml:space="preserve">Selezione per l'affidamento di un incarico professionale </v>
      </c>
      <c r="D14" s="4" t="str">
        <f>'3'!F2</f>
        <v>SI</v>
      </c>
      <c r="E14" s="4" t="str">
        <f>IF(D14="SI",IF('3'!$B$44="Presenti campi non compilati","Errore","OK"),"-")</f>
        <v>OK</v>
      </c>
      <c r="F14" s="56" t="str">
        <f>IF(D14="SI",IF('3'!$A$47&lt;&gt;"","SI","NO"),"-")</f>
        <v>SI</v>
      </c>
      <c r="G14" s="3" t="str">
        <f t="shared" si="6"/>
        <v xml:space="preserve">03 - Selezione per l'affidamento di un incarico professionale </v>
      </c>
      <c r="H14" s="50">
        <f>IF(AND(D14="SI",E14="OK"),'3'!$B$24,"Processo non sottoposto a mappatura e valutazione del rischio")</f>
        <v>3.5</v>
      </c>
      <c r="I14" s="50">
        <f>IF(AND(D14="SI",E14="OK"),'3'!$B$40,"")</f>
        <v>1.5</v>
      </c>
      <c r="J14" s="50">
        <f>IF(AND(D14="SI",E14="OK"),'3'!$B$44,"")</f>
        <v>5.25</v>
      </c>
      <c r="L14" s="3">
        <v>3</v>
      </c>
      <c r="M14" s="44" t="str">
        <f t="shared" si="7"/>
        <v>03</v>
      </c>
      <c r="O14" s="46">
        <f t="shared" si="0"/>
        <v>0</v>
      </c>
      <c r="P14" s="46">
        <f t="shared" si="1"/>
        <v>0</v>
      </c>
      <c r="Q14" s="46" t="str">
        <f t="shared" si="2"/>
        <v xml:space="preserve">03 - Selezione per l'affidamento di un incarico professionale </v>
      </c>
      <c r="R14" s="46">
        <f t="shared" si="3"/>
        <v>0</v>
      </c>
      <c r="S14" s="46">
        <f t="shared" si="4"/>
        <v>0</v>
      </c>
      <c r="T14" s="3">
        <v>3</v>
      </c>
      <c r="U14" t="str">
        <f>IF(AND(D14="SI",E14="OK",'3'!$A$47&lt;&gt;""),M14&amp;" - "&amp;C14,"")</f>
        <v xml:space="preserve">03 - Selezione per l'affidamento di un incarico professionale </v>
      </c>
      <c r="V14" s="3" t="str">
        <f>IF(AND(U14&lt;&gt;"",'3'!$A$47&lt;&gt;""),'3'!$A$47,"")</f>
        <v xml:space="preserve">Pur con i recenti correttivi delle norme che obbligano a fare un piano preliminare e con delle forti limitazione della spesa, questo processo può nascondere una certa pericolosità corruttiva in relazione alle valutazioni di merito che, in via preliminare, hanno determinato l'esigenza di ricorrere a figure esterne all'amministrazione e all'ammontare del corrispettivo, comunque denominato. Pertanto, occorre verificare:                      -il conferimento incarico mediante procedura a evidenza pubblica 
-l'attribuzione incarico con previsioni di verifica (cronoprogramma attuativo) 
-l'estensione del rispetto degli obblighi previsti codice di comportamento dell’ente
-l'assenza conflitto di interessi
-l'acquisizione all’atto dell’incarico della dichiarazione di assenza di incompatibilità 
-il rispetto degli obblighi di trasparenza e pubblicazione
-la pubblicazione tempestiva nel link “Amministrazione Trasparente” comprensivo di curriculum vitae dell’incaricato, della dichiarazione di assenza incompatibilità/inconferibilità e del compenso previsto
</v>
      </c>
    </row>
    <row r="15" spans="2:22" s="3" customFormat="1" ht="20.100000000000001" customHeight="1" thickBot="1">
      <c r="B15" s="58">
        <f t="shared" si="5"/>
        <v>4</v>
      </c>
      <c r="C15" s="21" t="str">
        <f>'4'!A3</f>
        <v>Affidamento mediante procedura aperta (o ristretta) di lavori, servizi, forniture</v>
      </c>
      <c r="D15" s="4" t="str">
        <f>'4'!F2</f>
        <v>SI</v>
      </c>
      <c r="E15" s="4" t="str">
        <f>IF(D15="SI",IF('4'!$B$44="Presenti campi non compilati","Errore","OK"),"-")</f>
        <v>OK</v>
      </c>
      <c r="F15" s="56" t="str">
        <f>IF(D15="SI",IF('4'!$A$47&lt;&gt;"","SI","NO"),"-")</f>
        <v>SI</v>
      </c>
      <c r="G15" s="3" t="str">
        <f t="shared" si="6"/>
        <v>04 - Affidamento mediante procedura aperta (o ristretta) di lavori, servizi, forniture</v>
      </c>
      <c r="H15" s="50">
        <f>IF(AND(D15="SI",E15="OK"),'4'!$B$24,"Processo non sottoposto a mappatura e valutazione del rischio")</f>
        <v>2.3333333333333335</v>
      </c>
      <c r="I15" s="50">
        <f>IF(AND(D15="SI",E15="OK"),'4'!$B$40,"")</f>
        <v>1.25</v>
      </c>
      <c r="J15" s="50">
        <f>IF(AND(D15="SI",E15="OK"),'4'!$B$44,"")</f>
        <v>2.916666666666667</v>
      </c>
      <c r="L15" s="3">
        <v>4</v>
      </c>
      <c r="M15" s="44" t="str">
        <f t="shared" si="7"/>
        <v>04</v>
      </c>
      <c r="O15" s="46">
        <f t="shared" si="0"/>
        <v>0</v>
      </c>
      <c r="P15" s="46" t="str">
        <f t="shared" si="1"/>
        <v>04 - Affidamento mediante procedura aperta (o ristretta) di lavori, servizi, forniture</v>
      </c>
      <c r="Q15" s="46">
        <f t="shared" si="2"/>
        <v>0</v>
      </c>
      <c r="R15" s="46">
        <f t="shared" si="3"/>
        <v>0</v>
      </c>
      <c r="S15" s="46">
        <f t="shared" si="4"/>
        <v>0</v>
      </c>
      <c r="T15" s="3">
        <v>4</v>
      </c>
      <c r="U15" t="str">
        <f>IF(AND(D15="SI",E15="OK",'4'!$A$47&lt;&gt;""),M15&amp;" - "&amp;C15,"")</f>
        <v>04 - Affidamento mediante procedura aperta (o ristretta) di lavori, servizi, forniture</v>
      </c>
      <c r="V15" s="3" t="str">
        <f>IF(AND(U15&lt;&gt;"",'4'!$A$47&lt;&gt;""),'4'!$A$47,"")</f>
        <v xml:space="preserve">Le recenti novità che obbligano al ricorso al mercato elettronico e alla limitazione solo a determinate forniture di meccanismi semplificati di gara, sembrerebbero aver ridotto molto il rischio corruttivo. Risulta però necessaria, anche a campione, una profilazione a consuntivo dei vari passaggi di gara, anche in contraddittorio con i responsbaili delle varie fasi, richiamando preventivamente tutti i soggetti all'applicazione ferrea delle norme esistenti a tutela della concorrenza e dell'economicità delle procedure, prima ancora che della corruzione, che spesso si concretizza proprio in provvedimenti antieconomici per la nostra amministrazione.Occorre pertanto verificare                                                                                                 -l'esplicitazione dei requisiti di ammissione in modo logico, ragionevole e proporzionale in modo da assicurare la massima partecipazione
-la specificazione dei criteri di aggiudicazione in modo da assicurare la qualità della prestazione richiesta
-la definizione certa e puntuale dell'oggetto della prestazione, con riferimento a tempi, dimensioni e modalità di attuazione a cui ricollegare il diritto alla controprestazione
-la prescrizione di clausole di garanzia in funzione della tipicità del contratto
-l'estensione del rispetto degli obblighi previsti codice di comportamento dell’ente 
-l'indicazione puntuale degli strumenti di verifica della regolarità delle prestazioni oggetto del contratto
-l'indicazione del responsabile del procedimento
-l'acquisizione delle dichiarazioni relative alla inesistenza di cause di incompatibilità, conflitto di interesse od obbligo di astensione
</v>
      </c>
    </row>
    <row r="16" spans="2:22" s="3" customFormat="1" ht="20.100000000000001" customHeight="1" thickBot="1">
      <c r="B16" s="58">
        <f t="shared" si="5"/>
        <v>5</v>
      </c>
      <c r="C16" s="21" t="str">
        <f>'5'!A3</f>
        <v>Affidamento diretto di lavori, servizi o forniture</v>
      </c>
      <c r="D16" s="4" t="str">
        <f>'5'!F2</f>
        <v>SI</v>
      </c>
      <c r="E16" s="4" t="str">
        <f>IF(D16="SI",IF('5'!$B$44="Presenti campi non compilati","Errore","OK"),"-")</f>
        <v>OK</v>
      </c>
      <c r="F16" s="56" t="str">
        <f>IF(D16="SI",IF('5'!$A$47&lt;&gt;"","SI","NO"),"-")</f>
        <v>SI</v>
      </c>
      <c r="G16" s="3" t="str">
        <f t="shared" si="6"/>
        <v>05 - Affidamento diretto di lavori, servizi o forniture</v>
      </c>
      <c r="H16" s="50">
        <f>IF(AND(D16="SI",E16="OK"),'5'!$B$24,"Processo non sottoposto a mappatura e valutazione del rischio")</f>
        <v>2.8333333333333335</v>
      </c>
      <c r="I16" s="50">
        <f>IF(AND(D16="SI",E16="OK"),'5'!$B$40,"")</f>
        <v>1.5</v>
      </c>
      <c r="J16" s="50">
        <f>IF(AND(D16="SI",E16="OK"),'5'!$B$44,"")</f>
        <v>4.25</v>
      </c>
      <c r="L16" s="3">
        <v>5</v>
      </c>
      <c r="M16" s="44" t="str">
        <f t="shared" si="7"/>
        <v>05</v>
      </c>
      <c r="O16" s="46">
        <f t="shared" si="0"/>
        <v>0</v>
      </c>
      <c r="P16" s="46">
        <f t="shared" si="1"/>
        <v>0</v>
      </c>
      <c r="Q16" s="46" t="str">
        <f t="shared" si="2"/>
        <v>05 - Affidamento diretto di lavori, servizi o forniture</v>
      </c>
      <c r="R16" s="46">
        <f t="shared" si="3"/>
        <v>0</v>
      </c>
      <c r="S16" s="46">
        <f t="shared" si="4"/>
        <v>0</v>
      </c>
      <c r="T16" s="3">
        <v>5</v>
      </c>
      <c r="U16" t="str">
        <f>IF(AND(D16="SI",E16="OK",'5'!$A$47&lt;&gt;""),M16&amp;" - "&amp;C16,"")</f>
        <v>05 - Affidamento diretto di lavori, servizi o forniture</v>
      </c>
      <c r="V16" s="3" t="str">
        <f>IF(AND(U16&lt;&gt;"",'5'!$A$47&lt;&gt;""),'5'!$A$47,"")</f>
        <v xml:space="preserve">Le recenti novità che obbligano al ricorso al mercato elettronico e alla limitazione solo a detreminate forniture di meccanismi semplificati di gara, sembrerebbero aver ridotto molto il rischio corruttivo. Risulta però necessaria, anche a campione, una profilazione a consuntivo dei vari passaggi di gara, anche in contraddittorio con i responsbaili delle varie fasi, richiamando preventivamente tutti i soggetti all'applicazione ferrea delle norme esistenti a tutela della concorrenza e dell'economicità delle procedure, prima ancora che della corruzione, che spesso si concretizza proprio in provvedimenti antieconomici per la nostra amministrazione. Occorre verificare:                                                                                                                 - la motivazione sulla scelta della tipologia dei soggetti a cui affidare l'appalto
- l'esplicitazione dei requisiti al fine di giustificarne la loro puntuale individuazione
-la specificazione dei criteri di aggiudicazione in modo da assicurare parità di trattamento
-la definizione certa e puntuale dell'oggetto della prestazione, con riferimento a tempi, dimensioni e modalità di attuazione a cui ricollegare il diritto alla controprestazione o l'attivazione di misure di garanzia o revoca
- la prescrizione di clausole di garanzia in funzione della tipicità del contratto
-l'estensione del rispetto degli obblighi previsti codice di comportamento dell’ente 
-l'indicazione puntuale degli strumenti di verifica della regolarità delle prestazioni oggetto del contratto
-l'indicazione del responsabile del procedimento
-l' acquisizione delle dichiarazioni relative alla inesistenza di cause di incompatibilità, conflitto di interesse od obbligo di astensione
- la certificazione dell'accesso al MEPA o dell'eventuale deroga
-l'attribuzione del CIG (codice identificativo gara)
- l'attribuzione del CUP se previsto (codice unico di progetto) 
- la verifica della regolarità contributiva  DURC
</v>
      </c>
    </row>
    <row r="17" spans="2:22" s="3" customFormat="1" ht="20.100000000000001" customHeight="1" thickBot="1">
      <c r="B17" s="58">
        <f t="shared" si="5"/>
        <v>6</v>
      </c>
      <c r="C17" s="21" t="str">
        <f>'6'!A3</f>
        <v>Permesso di costruire</v>
      </c>
      <c r="D17" s="4" t="str">
        <f>'6'!F2</f>
        <v>SI</v>
      </c>
      <c r="E17" s="4" t="str">
        <f>IF(D17="SI",IF('6'!$B$44="Presenti campi non compilati","Errore","OK"),"-")</f>
        <v>OK</v>
      </c>
      <c r="F17" s="56" t="str">
        <f>IF(D17="SI",IF('6'!$A$47&lt;&gt;"","SI","NO"),"-")</f>
        <v>SI</v>
      </c>
      <c r="G17" s="3" t="str">
        <f t="shared" si="6"/>
        <v>06 - Permesso di costruire</v>
      </c>
      <c r="H17" s="50">
        <f>IF(AND(D17="SI",E17="OK"),'6'!$B$24,"Processo non sottoposto a mappatura e valutazione del rischio")</f>
        <v>2.3333333333333335</v>
      </c>
      <c r="I17" s="50">
        <f>IF(AND(D17="SI",E17="OK"),'6'!$B$40,"")</f>
        <v>1.25</v>
      </c>
      <c r="J17" s="50">
        <f>IF(AND(D17="SI",E17="OK"),'6'!$B$44,"")</f>
        <v>2.916666666666667</v>
      </c>
      <c r="L17" s="3">
        <v>6</v>
      </c>
      <c r="M17" s="44" t="str">
        <f t="shared" si="7"/>
        <v>06</v>
      </c>
      <c r="O17" s="46">
        <f t="shared" si="0"/>
        <v>0</v>
      </c>
      <c r="P17" s="46" t="str">
        <f t="shared" si="1"/>
        <v>06 - Permesso di costruire</v>
      </c>
      <c r="Q17" s="46">
        <f t="shared" si="2"/>
        <v>0</v>
      </c>
      <c r="R17" s="46">
        <f t="shared" si="3"/>
        <v>0</v>
      </c>
      <c r="S17" s="46">
        <f t="shared" si="4"/>
        <v>0</v>
      </c>
      <c r="T17" s="3">
        <v>6</v>
      </c>
      <c r="U17" t="str">
        <f>IF(AND(D17="SI",E17="OK",'6'!$A$47&lt;&gt;""),M17&amp;" - "&amp;C17,"")</f>
        <v>06 - Permesso di costruire</v>
      </c>
      <c r="V17" s="3" t="str">
        <f>IF(AND(U17&lt;&gt;"",'6'!$A$47&lt;&gt;""),'6'!$A$47,"")</f>
        <v>L'accesso agli uffici dei progettisti professionisti, degli impresari edili e dei proprietari di terreni edificabili o edifici che possono essere oggetto di interventi dovrà essere disciplinato in modo chiaro e basato su principi previamente definiti. In caso di varianti si dovrà dare conto nei provvedimenti finali delle motivazioni che hanno portato al rilascio.</v>
      </c>
    </row>
    <row r="18" spans="2:22" s="3" customFormat="1" ht="20.100000000000001" customHeight="1" thickBot="1">
      <c r="B18" s="58">
        <f t="shared" si="5"/>
        <v>7</v>
      </c>
      <c r="C18" s="21" t="str">
        <f>'7'!A3</f>
        <v>Permesso di costruire in aree assoggettate ad autorizzazione paesaggistica</v>
      </c>
      <c r="D18" s="4" t="str">
        <f>'7'!F2</f>
        <v>SI</v>
      </c>
      <c r="E18" s="4" t="str">
        <f>IF(D18="SI",IF('7'!$B$44="Presenti campi non compilati","Errore","OK"),"-")</f>
        <v>OK</v>
      </c>
      <c r="F18" s="56" t="str">
        <f>IF(D18="SI",IF('7'!$A$47&lt;&gt;"","SI","NO"),"-")</f>
        <v>SI</v>
      </c>
      <c r="G18" s="3" t="str">
        <f t="shared" si="6"/>
        <v>07 - Permesso di costruire in aree assoggettate ad autorizzazione paesaggistica</v>
      </c>
      <c r="H18" s="50">
        <f>IF(AND(D18="SI",E18="OK"),'7'!$B$24,"Processo non sottoposto a mappatura e valutazione del rischio")</f>
        <v>3</v>
      </c>
      <c r="I18" s="50">
        <f>IF(AND(D18="SI",E18="OK"),'7'!$B$40,"")</f>
        <v>1.25</v>
      </c>
      <c r="J18" s="50">
        <f>IF(AND(D18="SI",E18="OK"),'7'!$B$44,"")</f>
        <v>3.75</v>
      </c>
      <c r="L18" s="3">
        <v>7</v>
      </c>
      <c r="M18" s="44" t="str">
        <f t="shared" si="7"/>
        <v>07</v>
      </c>
      <c r="O18" s="46">
        <f t="shared" si="0"/>
        <v>0</v>
      </c>
      <c r="P18" s="46" t="str">
        <f t="shared" si="1"/>
        <v>07 - Permesso di costruire in aree assoggettate ad autorizzazione paesaggistica</v>
      </c>
      <c r="Q18" s="46">
        <f t="shared" si="2"/>
        <v>0</v>
      </c>
      <c r="R18" s="46">
        <f t="shared" si="3"/>
        <v>0</v>
      </c>
      <c r="S18" s="46">
        <f t="shared" si="4"/>
        <v>0</v>
      </c>
      <c r="T18" s="3">
        <v>7</v>
      </c>
      <c r="U18" t="str">
        <f>IF(AND(D18="SI",E18="OK",'7'!$A$47&lt;&gt;""),M18&amp;" - "&amp;C18,"")</f>
        <v>07 - Permesso di costruire in aree assoggettate ad autorizzazione paesaggistica</v>
      </c>
      <c r="V18" s="3" t="str">
        <f>IF(AND(U18&lt;&gt;"",'7'!$A$47&lt;&gt;""),'7'!$A$47,"")</f>
        <v>In questo caso, oltre ai documenti di legge e a quanto previsto nella scheda n. 6, qui integralmente richiamato, si rende necessario uno studio del responsabile del servizio, preliminare ad ogni progetto approvato di questo tipo, che valuti anche i requisiti soggettivi del destinatario o di chi ne trae vantaggio, al fine di evitare che detti provvedimenti si risolvano in atti, seppure corretti formalmente, a favore di pratiche censurabili.</v>
      </c>
    </row>
    <row r="19" spans="2:22" s="3" customFormat="1" ht="30.75" thickBot="1">
      <c r="B19" s="58">
        <f t="shared" si="5"/>
        <v>8</v>
      </c>
      <c r="C19" s="21" t="str">
        <f>'8'!A3</f>
        <v xml:space="preserve">Concessione di sovvenzioni, contributi, sussidi, ausili finanziari, nonché attribuzione di vantaggi economici di qualunque genere </v>
      </c>
      <c r="D19" s="4" t="str">
        <f>'8'!F2</f>
        <v>SI</v>
      </c>
      <c r="E19" s="4" t="str">
        <f>IF(D19="SI",IF('8'!$B$44="Presenti campi non compilati","Errore","OK"),"-")</f>
        <v>OK</v>
      </c>
      <c r="F19" s="56" t="str">
        <f>IF(D19="SI",IF('8'!$A$47&lt;&gt;"","SI","NO"),"-")</f>
        <v>SI</v>
      </c>
      <c r="G19" s="3" t="str">
        <f t="shared" si="6"/>
        <v xml:space="preserve">08 - Concessione di sovvenzioni, contributi, sussidi, ausili finanziari, nonché attribuzione di vantaggi economici di qualunque genere </v>
      </c>
      <c r="H19" s="50">
        <f>IF(AND(D19="SI",E19="OK"),'18'!$B$24,"Processo non sottoposto a mappatura e valutazione del rischio")</f>
        <v>1.8333333333333333</v>
      </c>
      <c r="I19" s="50">
        <f>IF(AND(D19="SI",E19="OK"),'8'!$B$40,"")</f>
        <v>1.5</v>
      </c>
      <c r="J19" s="50">
        <f>IF(AND(D19="SI",E19="OK"),'8'!$B$44,"")</f>
        <v>3.75</v>
      </c>
      <c r="L19" s="3">
        <v>8</v>
      </c>
      <c r="M19" s="44" t="str">
        <f t="shared" si="7"/>
        <v>08</v>
      </c>
      <c r="O19" s="46">
        <f t="shared" si="0"/>
        <v>0</v>
      </c>
      <c r="P19" s="46" t="str">
        <f t="shared" si="1"/>
        <v xml:space="preserve">08 - Concessione di sovvenzioni, contributi, sussidi, ausili finanziari, nonché attribuzione di vantaggi economici di qualunque genere </v>
      </c>
      <c r="Q19" s="46">
        <f t="shared" si="2"/>
        <v>0</v>
      </c>
      <c r="R19" s="46">
        <f t="shared" si="3"/>
        <v>0</v>
      </c>
      <c r="S19" s="46">
        <f t="shared" si="4"/>
        <v>0</v>
      </c>
      <c r="T19" s="3">
        <v>8</v>
      </c>
      <c r="U19" t="str">
        <f>IF(AND(D19="SI",E19="OK",'8'!$A$47&lt;&gt;""),M19&amp;" - "&amp;C19,"")</f>
        <v xml:space="preserve">08 - Concessione di sovvenzioni, contributi, sussidi, ausili finanziari, nonché attribuzione di vantaggi economici di qualunque genere </v>
      </c>
      <c r="V19" s="3" t="str">
        <f>IF(AND(U19&lt;&gt;"",'8'!$A$47&lt;&gt;""),'8'!$A$47,"")</f>
        <v>Il rischio corruttivo insito in questo processo e nelle varie fasi può essere abbattuto solo se si adoattano criteri oggettivi di corresponsione dei benefici e con procedimenti che siano il più possibile rigidi, dove cioè non ci siano margini di discrezionalità. I processi dovranno essere avviati sulla base di un regolamento o  di un bando pubblico, si dovrà fornire una modulistica che non permetta da parte di nessuno di avvalersi di "scorciatoie" procedimentali e, con le dovute cautele relative alla riservatezza dei dati personali, dovrà essere data la più ampia pubblicità possibile ai provvedimenti di liquidazione.</v>
      </c>
    </row>
    <row r="20" spans="2:22" s="3" customFormat="1" ht="20.100000000000001" customHeight="1" thickBot="1">
      <c r="B20" s="58">
        <f t="shared" si="5"/>
        <v>9</v>
      </c>
      <c r="C20" s="21" t="str">
        <f>'9'!A3</f>
        <v>Provvedimenti di pianificazione urbanistica generale</v>
      </c>
      <c r="D20" s="4" t="str">
        <f>'9'!F2</f>
        <v>SI</v>
      </c>
      <c r="E20" s="4" t="str">
        <f>IF(D20="SI",IF('9'!$B$44="Presenti campi non compilati","Errore","OK"),"-")</f>
        <v>OK</v>
      </c>
      <c r="F20" s="56" t="str">
        <f>IF(D20="SI",IF('9'!$A$47&lt;&gt;"","SI","NO"),"-")</f>
        <v>SI</v>
      </c>
      <c r="G20" s="3" t="str">
        <f t="shared" si="6"/>
        <v>09 - Provvedimenti di pianificazione urbanistica generale</v>
      </c>
      <c r="H20" s="50">
        <f>IF(AND(D20="SI",E20="OK"),'9'!$B$24,"Processo non sottoposto a mappatura e valutazione del rischio")</f>
        <v>4</v>
      </c>
      <c r="I20" s="50">
        <f>IF(AND(D20="SI",E20="OK"),'9'!$B$40,"")</f>
        <v>1.75</v>
      </c>
      <c r="J20" s="50">
        <f>IF(AND(D20="SI",E20="OK"),'9'!$B$44,"")</f>
        <v>7</v>
      </c>
      <c r="L20" s="3">
        <v>9</v>
      </c>
      <c r="M20" s="44" t="str">
        <f t="shared" si="7"/>
        <v>09</v>
      </c>
      <c r="O20" s="46">
        <f t="shared" si="0"/>
        <v>0</v>
      </c>
      <c r="P20" s="46">
        <f t="shared" si="1"/>
        <v>0</v>
      </c>
      <c r="Q20" s="46" t="str">
        <f t="shared" si="2"/>
        <v>09 - Provvedimenti di pianificazione urbanistica generale</v>
      </c>
      <c r="R20" s="46">
        <f t="shared" si="3"/>
        <v>0</v>
      </c>
      <c r="S20" s="46">
        <f t="shared" si="4"/>
        <v>0</v>
      </c>
      <c r="T20" s="3">
        <v>9</v>
      </c>
      <c r="U20" t="str">
        <f>IF(AND(D20="SI",E20="OK",'9'!$A$47&lt;&gt;""),M20&amp;" - "&amp;C20,"")</f>
        <v>09 - Provvedimenti di pianificazione urbanistica generale</v>
      </c>
      <c r="V20" s="3" t="str">
        <f>IF(AND(U20&lt;&gt;"",'9'!$A$47&lt;&gt;""),'9'!$A$47,"")</f>
        <v>Anche in questo processo vengono richiamate e si auspica l'applicazione delle misure di cui alle schede 6 e 7. In più, visto che i processi di pianificazione generale hanno una durata temporale molto lunga, andrà tenuta memoria dei vari passaggi e in caso di "oggetti di previsione" particolarmente impattanti sia a livello finanziario che urbanistico, si dovrà vigilare in particolare sui beneficiari affinché non abbiamo alcun "contatto" che non sia esclusivamente tecnico, con i tecnici che pianificano e con gli amministratori che decidono.</v>
      </c>
    </row>
    <row r="21" spans="2:22" s="3" customFormat="1" ht="20.100000000000001" customHeight="1" thickBot="1">
      <c r="B21" s="58">
        <f t="shared" si="5"/>
        <v>10</v>
      </c>
      <c r="C21" s="21" t="str">
        <f>'10'!A3</f>
        <v>Provvedimenti di pianificazione urbanistica attuativa</v>
      </c>
      <c r="D21" s="4" t="str">
        <f>'10'!F2</f>
        <v>SI</v>
      </c>
      <c r="E21" s="4" t="str">
        <f>IF(D21="SI",IF('10'!B44="Presenti campi non compilati","Errore","OK"),"-")</f>
        <v>OK</v>
      </c>
      <c r="F21" s="56" t="str">
        <f>IF(D21="SI",IF('10'!$A$47&lt;&gt;"","SI","NO"),"-")</f>
        <v>SI</v>
      </c>
      <c r="G21" s="3" t="str">
        <f t="shared" si="6"/>
        <v>10 - Provvedimenti di pianificazione urbanistica attuativa</v>
      </c>
      <c r="H21" s="50">
        <f>IF(AND(D21="SI",E21="OK"),'10'!$B$24,"Processo non sottoposto a mappatura e valutazione del rischio")</f>
        <v>3.8333333333333335</v>
      </c>
      <c r="I21" s="50">
        <f>IF(AND(D21="SI",E21="OK"),'10'!$B$40,"")</f>
        <v>1.75</v>
      </c>
      <c r="J21" s="50">
        <f>IF(AND(D21="SI",E21="OK"),'10'!$B$44,"")</f>
        <v>6.7083333333333339</v>
      </c>
      <c r="L21" s="3">
        <v>10</v>
      </c>
      <c r="M21" s="44" t="str">
        <f t="shared" si="7"/>
        <v>10</v>
      </c>
      <c r="O21" s="46">
        <f t="shared" si="0"/>
        <v>0</v>
      </c>
      <c r="P21" s="46">
        <f t="shared" si="1"/>
        <v>0</v>
      </c>
      <c r="Q21" s="46" t="str">
        <f t="shared" si="2"/>
        <v>10 - Provvedimenti di pianificazione urbanistica attuativa</v>
      </c>
      <c r="R21" s="46">
        <f t="shared" si="3"/>
        <v>0</v>
      </c>
      <c r="S21" s="46">
        <f t="shared" si="4"/>
        <v>0</v>
      </c>
      <c r="T21" s="3">
        <v>10</v>
      </c>
      <c r="U21" t="str">
        <f>IF(AND(D21="SI",E21="OK",'10'!$A$47&lt;&gt;""),M21&amp;" - "&amp;C21,"")</f>
        <v>10 - Provvedimenti di pianificazione urbanistica attuativa</v>
      </c>
      <c r="V21" s="3" t="str">
        <f>IF(AND(U21&lt;&gt;"",'10'!$A$47&lt;&gt;""),'10'!$A$47,"")</f>
        <v>Anche in questo processo vengono richiamate e si auspica l'applicazione delle misure di cui alle schede 6 e 7. In più, visto che i processi di pianificazione generale hanno una durata temporale molto lunga, andrà tenuta memoria dei vari passaggi e in caso di "oggetti di previsione" particolarmente impattanti sia a livello finanziario che urbanistico, si dovrà vigilare in particolare sui beneficiari affinché non abbiamo alcun "contatto" che non sia esclusivamente tecnico, con i tecnici che pianificano e con gli amministratori che decidono.</v>
      </c>
    </row>
    <row r="22" spans="2:22" s="3" customFormat="1" ht="20.100000000000001" customHeight="1" thickBot="1">
      <c r="B22" s="58">
        <f t="shared" si="5"/>
        <v>11</v>
      </c>
      <c r="C22" s="21" t="str">
        <f>'11'!A3</f>
        <v xml:space="preserve">Levata dei protesti </v>
      </c>
      <c r="D22" s="4" t="str">
        <f>'11'!F2</f>
        <v>SI</v>
      </c>
      <c r="E22" s="4" t="str">
        <f>IF(D22="SI",IF('11'!$B$44="Presenti campi non compilati","Errore","OK"),"-")</f>
        <v>OK</v>
      </c>
      <c r="F22" s="56" t="str">
        <f>IF(D22="SI",IF('11'!$A$47&lt;&gt;"","SI","NO"),"-")</f>
        <v>SI</v>
      </c>
      <c r="G22" s="3" t="str">
        <f t="shared" si="6"/>
        <v xml:space="preserve">11 - Levata dei protesti </v>
      </c>
      <c r="H22" s="50">
        <f>IF(AND(D22="SI",E22="OK"),'11'!$B$24,"Processo non sottoposto a mappatura e valutazione del rischio")</f>
        <v>2</v>
      </c>
      <c r="I22" s="50">
        <f>IF(AND(D22="SI",E22="OK"),'11'!$B$40,"")</f>
        <v>1.75</v>
      </c>
      <c r="J22" s="50">
        <f>IF(AND(D22="SI",E22="OK"),'11'!$B$44,"")</f>
        <v>3.5</v>
      </c>
      <c r="L22" s="3">
        <v>11</v>
      </c>
      <c r="M22" s="44" t="str">
        <f t="shared" si="7"/>
        <v>11</v>
      </c>
      <c r="O22" s="46">
        <f t="shared" si="0"/>
        <v>0</v>
      </c>
      <c r="P22" s="46" t="str">
        <f t="shared" si="1"/>
        <v xml:space="preserve">11 - Levata dei protesti </v>
      </c>
      <c r="Q22" s="46">
        <f t="shared" si="2"/>
        <v>0</v>
      </c>
      <c r="R22" s="46">
        <f t="shared" si="3"/>
        <v>0</v>
      </c>
      <c r="S22" s="46">
        <f t="shared" si="4"/>
        <v>0</v>
      </c>
      <c r="T22" s="3">
        <v>11</v>
      </c>
      <c r="U22" t="str">
        <f>IF(AND(D22="SI",E22="OK",'11'!$A$47&lt;&gt;""),M22&amp;" - "&amp;C22,"")</f>
        <v xml:space="preserve">11 - Levata dei protesti </v>
      </c>
      <c r="V22" s="3" t="str">
        <f>IF(AND(U22&lt;&gt;"",'11'!$A$47&lt;&gt;""),'11'!$A$47,"")</f>
        <v xml:space="preserve">Quando il segretario esercita questa funzione, lo fa sempre alla presenza di un suo collaboratore che sia in grado in ogni momento di testimoniare dell'integrità dei suoi comportamenti. </v>
      </c>
    </row>
    <row r="23" spans="2:22" s="3" customFormat="1" ht="20.100000000000001" customHeight="1" thickBot="1">
      <c r="B23" s="58">
        <f t="shared" si="5"/>
        <v>12</v>
      </c>
      <c r="C23" s="21" t="str">
        <f>'12'!A3</f>
        <v>Gestione delle sanzioni per violazione del CDS</v>
      </c>
      <c r="D23" s="4" t="str">
        <f>'12'!F2</f>
        <v>SI</v>
      </c>
      <c r="E23" s="4" t="str">
        <f>IF(D23="SI",IF('12'!$B$44="Presenti campi non compilati","Errore","OK"),"-")</f>
        <v>OK</v>
      </c>
      <c r="F23" s="56" t="str">
        <f>IF(D23="SI",IF('12'!$A$47&lt;&gt;"","SI","NO"),"-")</f>
        <v>SI</v>
      </c>
      <c r="G23" s="3" t="str">
        <f t="shared" si="6"/>
        <v>12 - Gestione delle sanzioni per violazione del CDS</v>
      </c>
      <c r="H23" s="50">
        <f>IF(AND(D23="SI",E23="OK"),'12'!$B$24,"Processo non sottoposto a mappatura e valutazione del rischio")</f>
        <v>2.1666666666666665</v>
      </c>
      <c r="I23" s="50">
        <f>IF(AND(D23="SI",E23="OK"),'12'!$B$40,"")</f>
        <v>1.75</v>
      </c>
      <c r="J23" s="50">
        <f>IF(AND(D23="SI",E23="OK"),'12'!$B$44,"")</f>
        <v>3.7916666666666665</v>
      </c>
      <c r="L23" s="3">
        <v>12</v>
      </c>
      <c r="M23" s="44" t="str">
        <f t="shared" si="7"/>
        <v>12</v>
      </c>
      <c r="O23" s="46">
        <f t="shared" si="0"/>
        <v>0</v>
      </c>
      <c r="P23" s="46" t="str">
        <f t="shared" si="1"/>
        <v>12 - Gestione delle sanzioni per violazione del CDS</v>
      </c>
      <c r="Q23" s="46">
        <f t="shared" si="2"/>
        <v>0</v>
      </c>
      <c r="R23" s="46">
        <f t="shared" si="3"/>
        <v>0</v>
      </c>
      <c r="S23" s="46">
        <f t="shared" si="4"/>
        <v>0</v>
      </c>
      <c r="T23" s="3">
        <v>12</v>
      </c>
      <c r="U23" t="str">
        <f>IF(AND(D23="SI",E23="OK",'12'!$A$47&lt;&gt;""),M23&amp;" - "&amp;C23,"")</f>
        <v>12 - Gestione delle sanzioni per violazione del CDS</v>
      </c>
      <c r="V23" s="3" t="str">
        <f>IF(AND(U23&lt;&gt;"",'12'!$A$47&lt;&gt;""),'12'!$A$47,"")</f>
        <v>Due sono le direttive per la riduzione del rischio. La prima fa riferimento agli agenti ed ausiliari che accertano le violazioni che dovranno sempre operare almeno in coppia al fin di testimoniare reciprocamente l'integrità dei comportamenti dei pubblici ufficiali. La seconda misura è inerente al processo di riscossione che deve essere progressivamente sempre più informatizzato e rendere automatico ogni passaggio, specie per quelle sanzioni che vengono annullate, revocate o per le quali si decide di non procedere con la "messa a ruolo/risocssione coattiva"</v>
      </c>
    </row>
    <row r="24" spans="2:22" s="3" customFormat="1" ht="20.100000000000001" customHeight="1" thickBot="1">
      <c r="B24" s="58">
        <f t="shared" si="5"/>
        <v>13</v>
      </c>
      <c r="C24" s="21" t="str">
        <f>'13'!A3</f>
        <v>Gestione ordinaria delle entrate di bilancio</v>
      </c>
      <c r="D24" s="4" t="str">
        <f>'13'!F2</f>
        <v>SI</v>
      </c>
      <c r="E24" s="4" t="str">
        <f>IF(D24="SI",IF('13'!$B$44="Presenti campi non compilati","Errore","OK"),"-")</f>
        <v>OK</v>
      </c>
      <c r="F24" s="56" t="str">
        <f>IF(D24="SI",IF('13'!$A$47&lt;&gt;"","SI","NO"),"-")</f>
        <v>SI</v>
      </c>
      <c r="G24" s="3" t="str">
        <f t="shared" si="6"/>
        <v>13 - Gestione ordinaria delle entrate di bilancio</v>
      </c>
      <c r="H24" s="50">
        <f>IF(AND(D24="SI",E24="OK"),'13'!$B$24,"Processo non sottoposto a mappatura e valutazione del rischio")</f>
        <v>2.1666666666666665</v>
      </c>
      <c r="I24" s="50">
        <f>IF(AND(D24="SI",E24="OK"),'13'!$B$40,"")</f>
        <v>1</v>
      </c>
      <c r="J24" s="50">
        <f>IF(AND(D24="SI",E24="OK"),'13'!$B$44,"")</f>
        <v>2.1666666666666665</v>
      </c>
      <c r="L24" s="3">
        <v>13</v>
      </c>
      <c r="M24" s="44" t="str">
        <f t="shared" si="7"/>
        <v>13</v>
      </c>
      <c r="O24" s="46">
        <f t="shared" si="0"/>
        <v>0</v>
      </c>
      <c r="P24" s="46" t="str">
        <f t="shared" si="1"/>
        <v>13 - Gestione ordinaria delle entrate di bilancio</v>
      </c>
      <c r="Q24" s="46">
        <f t="shared" si="2"/>
        <v>0</v>
      </c>
      <c r="R24" s="46">
        <f t="shared" si="3"/>
        <v>0</v>
      </c>
      <c r="S24" s="46">
        <f t="shared" si="4"/>
        <v>0</v>
      </c>
      <c r="T24" s="3">
        <v>13</v>
      </c>
      <c r="U24" t="str">
        <f>IF(AND(D24="SI",E24="OK",'13'!$A$47&lt;&gt;""),M24&amp;" - "&amp;C24,"")</f>
        <v>13 - Gestione ordinaria delle entrate di bilancio</v>
      </c>
      <c r="V24" s="3" t="str">
        <f>IF(AND(U24&lt;&gt;"",'13'!$A$47&lt;&gt;""),'13'!$A$47,"")</f>
        <v>Le fattispecie in cui si concretizzano questi processi sono le più varie, ma diventano rilevanti ai fini dell'anticorruzione solo quando "si decidono" dilazioni, sconti, azzeramenti, rimodulazioni del debito ecc. In questi casi si dovrebbe produrre anche uno scostamento tra la previsione di entrata registrata a bilancio e l'accertamento della stessa. Sarebbe bene dunque che, specie quando si determinano detti scostamenti, venissero dai servizi finanziari segnalati al RPCT.</v>
      </c>
    </row>
    <row r="25" spans="2:22" s="3" customFormat="1" ht="20.100000000000001" customHeight="1" thickBot="1">
      <c r="B25" s="58">
        <f t="shared" si="5"/>
        <v>14</v>
      </c>
      <c r="C25" s="21" t="str">
        <f>'14'!A3</f>
        <v>Gestione ordinaria delle spese di bilancio</v>
      </c>
      <c r="D25" s="4" t="str">
        <f>'14'!F2</f>
        <v>SI</v>
      </c>
      <c r="E25" s="4" t="str">
        <f>IF(D25="SI",IF('14'!$B$44="Presenti campi non compilati","Errore","OK"),"-")</f>
        <v>OK</v>
      </c>
      <c r="F25" s="56" t="str">
        <f>IF(D25="SI",IF('14'!$A$47&lt;&gt;"","SI","NO"),"-")</f>
        <v>SI</v>
      </c>
      <c r="G25" s="3" t="str">
        <f t="shared" si="6"/>
        <v>14 - Gestione ordinaria delle spese di bilancio</v>
      </c>
      <c r="H25" s="50">
        <f>IF(AND(D25="SI",E25="OK"),'14'!$B$24,"Processo non sottoposto a mappatura e valutazione del rischio")</f>
        <v>3.3333333333333335</v>
      </c>
      <c r="I25" s="50">
        <f>IF(AND(D25="SI",E25="OK"),'14'!$B$40,"")</f>
        <v>1</v>
      </c>
      <c r="J25" s="50">
        <f>IF(AND(D25="SI",E25="OK"),'14'!$B$44,"")</f>
        <v>3.3333333333333335</v>
      </c>
      <c r="L25" s="3">
        <v>14</v>
      </c>
      <c r="M25" s="44" t="str">
        <f t="shared" si="7"/>
        <v>14</v>
      </c>
      <c r="O25" s="46">
        <f t="shared" si="0"/>
        <v>0</v>
      </c>
      <c r="P25" s="46" t="str">
        <f t="shared" si="1"/>
        <v>14 - Gestione ordinaria delle spese di bilancio</v>
      </c>
      <c r="Q25" s="46">
        <f t="shared" si="2"/>
        <v>0</v>
      </c>
      <c r="R25" s="46">
        <f t="shared" si="3"/>
        <v>0</v>
      </c>
      <c r="S25" s="46">
        <f t="shared" si="4"/>
        <v>0</v>
      </c>
      <c r="T25" s="3">
        <v>14</v>
      </c>
      <c r="U25" t="str">
        <f>IF(AND(D25="SI",E25="OK",'14'!$A$47&lt;&gt;""),M25&amp;" - "&amp;C25,"")</f>
        <v>14 - Gestione ordinaria delle spese di bilancio</v>
      </c>
      <c r="V25" s="3" t="str">
        <f>IF(AND(U25&lt;&gt;"",'14'!$A$47&lt;&gt;""),'14'!$A$47,"")</f>
        <v>Il meccanismo della spesa ha acquistato in questi ultimi anni degli automatismi tali che, se si è seguito tutto il procedimento: bilancio preventivo, PEG, scelta del contraente, impegno di spesa, registrazione dell'impegno, liquidazione, emissione del mandato, qualora la spesa stessa sia legittima (però in caso contrario siamo in una fattispecie diversa da questa scheda), è molto complicato ipotizzare fattispecie corruttive. In questo contesto possono assumere rilevanza e potrebbero essere segnalate al RPCT solo le variazioni della spesa particolarmente significative rispetto alle previsioni.</v>
      </c>
    </row>
    <row r="26" spans="2:22" s="3" customFormat="1" ht="20.100000000000001" customHeight="1" thickBot="1">
      <c r="B26" s="58">
        <f t="shared" si="5"/>
        <v>15</v>
      </c>
      <c r="C26" s="21" t="str">
        <f>'15'!A3</f>
        <v>Verifica morosità entrate patrimoniali</v>
      </c>
      <c r="D26" s="4" t="str">
        <f>'15'!F2</f>
        <v>SI</v>
      </c>
      <c r="E26" s="4" t="str">
        <f>IF(D26="SI",IF('15'!$B$44="Presenti campi non compilati","Errore","OK"),"-")</f>
        <v>OK</v>
      </c>
      <c r="F26" s="56" t="str">
        <f>IF(D26="SI",IF('15'!$A$47&lt;&gt;"","SI","NO"),"-")</f>
        <v>SI</v>
      </c>
      <c r="G26" s="3" t="str">
        <f t="shared" si="6"/>
        <v>15 - Verifica morosità entrate patrimoniali</v>
      </c>
      <c r="H26" s="50">
        <f>IF(AND(D26="SI",E26="OK"),'15'!$B$24,"Processo non sottoposto a mappatura e valutazione del rischio")</f>
        <v>2.8333333333333335</v>
      </c>
      <c r="I26" s="50">
        <f>IF(AND(D26="SI",E26="OK"),'15'!$B$40,"")</f>
        <v>1</v>
      </c>
      <c r="J26" s="50">
        <f>IF(AND(D26="SI",E26="OK"),'15'!$B$44,"")</f>
        <v>2.8333333333333335</v>
      </c>
      <c r="L26" s="3">
        <v>15</v>
      </c>
      <c r="M26" s="44" t="str">
        <f t="shared" si="7"/>
        <v>15</v>
      </c>
      <c r="O26" s="46">
        <f t="shared" si="0"/>
        <v>0</v>
      </c>
      <c r="P26" s="46" t="str">
        <f t="shared" si="1"/>
        <v>15 - Verifica morosità entrate patrimoniali</v>
      </c>
      <c r="Q26" s="46">
        <f t="shared" si="2"/>
        <v>0</v>
      </c>
      <c r="R26" s="46">
        <f t="shared" si="3"/>
        <v>0</v>
      </c>
      <c r="S26" s="46">
        <f t="shared" si="4"/>
        <v>0</v>
      </c>
      <c r="T26" s="3">
        <v>15</v>
      </c>
      <c r="U26" t="str">
        <f>IF(AND(D26="SI",E26="OK",'15'!$A$47&lt;&gt;""),M26&amp;" - "&amp;C26,"")</f>
        <v>15 - Verifica morosità entrate patrimoniali</v>
      </c>
      <c r="V26" s="3" t="str">
        <f>IF(AND(U26&lt;&gt;"",'15'!$A$47&lt;&gt;""),'15'!$A$47,"")</f>
        <v>Monitoraggio semestrale sul tasso di morosità dei canoni dovuti all'Ente per la locazione di immobili. Report semestrale al RPCT sulle situazioni verificate</v>
      </c>
    </row>
    <row r="27" spans="2:22" s="3" customFormat="1" ht="20.100000000000001" customHeight="1" thickBot="1">
      <c r="B27" s="58">
        <f t="shared" si="5"/>
        <v>16</v>
      </c>
      <c r="C27" s="37" t="str">
        <f>'16'!A3</f>
        <v>Accertamenti con adesione dei tributi locali</v>
      </c>
      <c r="D27" s="4" t="str">
        <f>'16'!F2</f>
        <v>SI</v>
      </c>
      <c r="E27" s="4" t="str">
        <f>IF(D27="SI",IF('16'!$B$44="Presenti campi non compilati","Errore","OK"),"-")</f>
        <v>OK</v>
      </c>
      <c r="F27" s="56" t="str">
        <f>IF(D27="SI",IF('16'!$A$47&lt;&gt;"","SI","NO"),"-")</f>
        <v>SI</v>
      </c>
      <c r="G27" s="3" t="str">
        <f t="shared" si="6"/>
        <v>16 - Accertamenti con adesione dei tributi locali</v>
      </c>
      <c r="H27" s="50">
        <f>IF(AND(D27="SI",E27="OK"),'16'!$B$24,"Processo non sottoposto a mappatura e valutazione del rischio")</f>
        <v>3.8333333333333335</v>
      </c>
      <c r="I27" s="50">
        <f>IF(AND(D27="SI",E27="OK"),'16'!$B$40,"")</f>
        <v>1.25</v>
      </c>
      <c r="J27" s="50">
        <f>IF(AND(D27="SI",E27="OK"),'16'!$B$44,"")</f>
        <v>4.791666666666667</v>
      </c>
      <c r="L27" s="3">
        <v>16</v>
      </c>
      <c r="M27" s="44" t="str">
        <f t="shared" si="7"/>
        <v>16</v>
      </c>
      <c r="O27" s="46">
        <f t="shared" si="0"/>
        <v>0</v>
      </c>
      <c r="P27" s="46">
        <f t="shared" si="1"/>
        <v>0</v>
      </c>
      <c r="Q27" s="46" t="str">
        <f t="shared" si="2"/>
        <v>16 - Accertamenti con adesione dei tributi locali</v>
      </c>
      <c r="R27" s="46">
        <f t="shared" si="3"/>
        <v>0</v>
      </c>
      <c r="S27" s="46">
        <f t="shared" si="4"/>
        <v>0</v>
      </c>
      <c r="T27" s="3">
        <v>16</v>
      </c>
      <c r="U27" t="str">
        <f>IF(AND(D27="SI",E27="OK",'16'!$A$47&lt;&gt;""),M27&amp;" - "&amp;C27,"")</f>
        <v>16 - Accertamenti con adesione dei tributi locali</v>
      </c>
      <c r="V27" s="3" t="str">
        <f>IF(AND(U27&lt;&gt;"",'16'!$A$47&lt;&gt;""),'16'!$A$47,"")</f>
        <v>Qui la scelta è duplice e oltre a quanto disposto per la scheda precedente relativamente al processo di riscossione, che deve essere progressivamente sempre più informatizzato e rendere automatico ogni passaggio, specie per quei tributi che vengono annullati, revocati o per i quali si decide di non procedere con la "messa a ruolo/risocssione coattiva", si dovrà anche prevedere un meccanismo di trasparenza nei provvedimenti che autorizzano dette riduzioni, con particolare riferimento alla parte motivazionale.</v>
      </c>
    </row>
    <row r="28" spans="2:22" s="3" customFormat="1" ht="20.100000000000001" customHeight="1" thickBot="1">
      <c r="B28" s="58">
        <f t="shared" si="5"/>
        <v>17</v>
      </c>
      <c r="C28" s="38" t="str">
        <f>'17'!A3</f>
        <v>Accertamenti e controlli sugli abusi edilizi</v>
      </c>
      <c r="D28" s="4" t="str">
        <f>'17'!F2</f>
        <v>SI</v>
      </c>
      <c r="E28" s="4" t="str">
        <f>IF(D28="SI",IF('17'!$B$44="Presenti campi non compilati","Errore","OK"),"-")</f>
        <v>OK</v>
      </c>
      <c r="F28" s="56" t="str">
        <f>IF(D28="SI",IF('17'!$A$47&lt;&gt;"","SI","NO"),"-")</f>
        <v>SI</v>
      </c>
      <c r="G28" s="3" t="str">
        <f t="shared" si="6"/>
        <v>17 - Accertamenti e controlli sugli abusi edilizi</v>
      </c>
      <c r="H28" s="50">
        <f>IF(AND(D28="SI",E28="OK"),'17'!$B$24,"Processo non sottoposto a mappatura e valutazione del rischio")</f>
        <v>2.6666666666666665</v>
      </c>
      <c r="I28" s="50">
        <f>IF(AND(D28="SI",E28="OK"),'17'!$B$40,"")</f>
        <v>1</v>
      </c>
      <c r="J28" s="50">
        <f>IF(AND(D28="SI",E28="OK"),'17'!$B$44,"")</f>
        <v>2.6666666666666665</v>
      </c>
      <c r="L28" s="3">
        <v>17</v>
      </c>
      <c r="M28" s="44" t="str">
        <f t="shared" si="7"/>
        <v>17</v>
      </c>
      <c r="O28" s="46">
        <f t="shared" si="0"/>
        <v>0</v>
      </c>
      <c r="P28" s="46" t="str">
        <f t="shared" si="1"/>
        <v>17 - Accertamenti e controlli sugli abusi edilizi</v>
      </c>
      <c r="Q28" s="46">
        <f t="shared" si="2"/>
        <v>0</v>
      </c>
      <c r="R28" s="46">
        <f t="shared" si="3"/>
        <v>0</v>
      </c>
      <c r="S28" s="46">
        <f t="shared" si="4"/>
        <v>0</v>
      </c>
      <c r="T28" s="3">
        <v>17</v>
      </c>
      <c r="U28" t="str">
        <f>IF(AND(D28="SI",E28="OK",'17'!$A$47&lt;&gt;""),M28&amp;" - "&amp;C28,"")</f>
        <v>17 - Accertamenti e controlli sugli abusi edilizi</v>
      </c>
      <c r="V28" s="3" t="str">
        <f>IF(AND(U28&lt;&gt;"",'17'!$A$47&lt;&gt;""),'17'!$A$47,"")</f>
        <v>L'abuso edilizio può essere paragonato alle violazioni del Cds di cui alla scheda 12 e dunque due sono le direttive per la riduzione del rischio. La prima fa riferimento agli agenti e tecnici che accertano, sul territorio, gli abusi e le violazioni alla normativa urbanistica. Detti funzionari dovranno sempre operare almeno in coppia al fine di testimoniare reciprocamente l'integrità dei propri comportamenti. La seconda misura è inerente al processo sanzionatorio che deve essere progressivamente sempre più informatizzato e rendere automatico ogni passaggio, specie per quelle sanzioni che vengono annullate, revocate o per le quali si decide di non procedere con il ripristino o la demolizione.</v>
      </c>
    </row>
    <row r="29" spans="2:22" s="3" customFormat="1" ht="20.100000000000001" customHeight="1" thickBot="1">
      <c r="B29" s="58">
        <f t="shared" si="5"/>
        <v>18</v>
      </c>
      <c r="C29" s="21" t="str">
        <f>'18'!A3</f>
        <v>Incentivi economici al personale (produttività e retribuzioni di risultato)</v>
      </c>
      <c r="D29" s="4" t="str">
        <f>'18'!F2</f>
        <v>SI</v>
      </c>
      <c r="E29" s="4" t="str">
        <f>IF(D29="SI",IF('18'!$B$44="Presenti campi non compilati","Errore","OK"),"-")</f>
        <v>OK</v>
      </c>
      <c r="F29" s="56" t="str">
        <f>IF(D29="SI",IF('18'!$A$47&lt;&gt;"","SI","NO"),"-")</f>
        <v>SI</v>
      </c>
      <c r="G29" s="3" t="str">
        <f t="shared" si="6"/>
        <v>18 - Incentivi economici al personale (produttività e retribuzioni di risultato)</v>
      </c>
      <c r="H29" s="50">
        <f>IF(AND(D29="SI",E29="OK"),'18'!$B$24,"Processo non sottoposto a mappatura e valutazione del rischio")</f>
        <v>1.8333333333333333</v>
      </c>
      <c r="I29" s="50">
        <f>IF(AND(D29="SI",E29="OK"),'18'!$B$40,"")</f>
        <v>2.25</v>
      </c>
      <c r="J29" s="50">
        <f>IF(AND(D29="SI",E29="OK"),'18'!$B$44,"")</f>
        <v>4.125</v>
      </c>
      <c r="L29" s="3">
        <v>18</v>
      </c>
      <c r="M29" s="44" t="str">
        <f t="shared" si="7"/>
        <v>18</v>
      </c>
      <c r="O29" s="46">
        <f t="shared" si="0"/>
        <v>0</v>
      </c>
      <c r="P29" s="46">
        <f t="shared" si="1"/>
        <v>0</v>
      </c>
      <c r="Q29" s="46" t="str">
        <f t="shared" si="2"/>
        <v>18 - Incentivi economici al personale (produttività e retribuzioni di risultato)</v>
      </c>
      <c r="R29" s="46">
        <f t="shared" si="3"/>
        <v>0</v>
      </c>
      <c r="S29" s="46">
        <f t="shared" si="4"/>
        <v>0</v>
      </c>
      <c r="T29" s="3">
        <v>18</v>
      </c>
      <c r="U29" t="str">
        <f>IF(AND(D29="SI",E29="OK",'18'!$A$47&lt;&gt;""),M29&amp;" - "&amp;C29,"")</f>
        <v>18 - Incentivi economici al personale (produttività e retribuzioni di risultato)</v>
      </c>
      <c r="V29" s="3" t="str">
        <f>IF(AND(U29&lt;&gt;"",'18'!$A$47&lt;&gt;""),'18'!$A$47,"")</f>
        <v>Questo è un caso paradigmatico relativo ai parametri utilizzati per la valutazione del rischio che danno un risultato altissimo quando invece l'esperienza dimostra che teoricamente è difficile ipotizzare  fenomeni corruttivi, in quanto c'è il controllo reciproco dei dipendenti stessi e risulterebbe evidente ogni ipotesi premiale non in linea con i meccanismi di calcolo. A tal fine pare ovvio che la trasparenza del piano della performance debba essere altamente rigido e non derogabile e, ad ogni passaggio, sia applicata il massimo della trasparenza possibile, anche con qualche inevitabile contraccolpo in tema di riservatezza dei dati personali.</v>
      </c>
    </row>
    <row r="30" spans="2:22" s="3" customFormat="1" ht="20.100000000000001" customHeight="1" thickBot="1">
      <c r="B30" s="58">
        <f t="shared" si="5"/>
        <v>19</v>
      </c>
      <c r="C30" s="21" t="str">
        <f>'19'!A3</f>
        <v>Autorizzazione all’occupazione del suolo pubblico</v>
      </c>
      <c r="D30" s="4" t="str">
        <f>'19'!F2</f>
        <v>SI</v>
      </c>
      <c r="E30" s="4" t="str">
        <f>IF(D30="SI",IF('19'!$B$44="Presenti campi non compilati","Errore","OK"),"-")</f>
        <v>OK</v>
      </c>
      <c r="F30" s="56" t="str">
        <f>IF(D30="SI",IF('19'!$A$47&lt;&gt;"","SI","NO"),"-")</f>
        <v>SI</v>
      </c>
      <c r="G30" s="3" t="str">
        <f t="shared" si="6"/>
        <v>19 - Autorizzazione all’occupazione del suolo pubblico</v>
      </c>
      <c r="H30" s="50">
        <f>IF(AND(D30="SI",E30="OK"),'19'!$B$24,"Processo non sottoposto a mappatura e valutazione del rischio")</f>
        <v>2.1666666666666665</v>
      </c>
      <c r="I30" s="50">
        <f>IF(AND(D30="SI",E30="OK"),'19'!$B$40,"")</f>
        <v>1</v>
      </c>
      <c r="J30" s="50">
        <f>IF(AND(D30="SI",E30="OK"),'19'!$B$44,"")</f>
        <v>2.1666666666666665</v>
      </c>
      <c r="L30" s="3">
        <v>19</v>
      </c>
      <c r="M30" s="44" t="str">
        <f t="shared" si="7"/>
        <v>19</v>
      </c>
      <c r="O30" s="46">
        <f t="shared" si="0"/>
        <v>0</v>
      </c>
      <c r="P30" s="46" t="str">
        <f t="shared" si="1"/>
        <v>19 - Autorizzazione all’occupazione del suolo pubblico</v>
      </c>
      <c r="Q30" s="46">
        <f t="shared" si="2"/>
        <v>0</v>
      </c>
      <c r="R30" s="46">
        <f t="shared" si="3"/>
        <v>0</v>
      </c>
      <c r="S30" s="46">
        <f t="shared" si="4"/>
        <v>0</v>
      </c>
      <c r="T30" s="3">
        <v>19</v>
      </c>
      <c r="U30" t="str">
        <f>IF(AND(D30="SI",E30="OK",'19'!$A$47&lt;&gt;""),M30&amp;" - "&amp;C30,"")</f>
        <v>19 - Autorizzazione all’occupazione del suolo pubblico</v>
      </c>
      <c r="V30" s="3" t="str">
        <f>IF(AND(U30&lt;&gt;"",'19'!$A$47&lt;&gt;""),'19'!$A$47,"")</f>
        <v>Se vengono applicate in modo chiaro e trasparente le disposizioni normative e regolamentari, non dovrebbero verificarsi fenomeni corruttivi. Questa fattispecie è comunque una di quelle in cui è rilevante anche il controllo delle entrate relative ai canoni previsti.</v>
      </c>
    </row>
    <row r="31" spans="2:22" s="3" customFormat="1" ht="30.75" thickBot="1">
      <c r="B31" s="58">
        <f t="shared" si="5"/>
        <v>20</v>
      </c>
      <c r="C31" s="51" t="str">
        <f>'20'!A3</f>
        <v>Autorizzazioni ex artt. 68 e 69 del TULPS (spettacoli anche viaggianti, pubblici intrattenimenti, feste da ballo, esposizioni, gare)</v>
      </c>
      <c r="D31" s="4" t="str">
        <f>'20'!$F$2</f>
        <v>SI</v>
      </c>
      <c r="E31" s="4" t="str">
        <f>IF(D31="SI",IF('20'!$B$44="Presenti campi non compilati","Errore","OK"),"-")</f>
        <v>OK</v>
      </c>
      <c r="F31" s="56" t="str">
        <f>IF(D31="SI",IF('20'!$A$47&lt;&gt;"","SI","NO"),"-")</f>
        <v>SI</v>
      </c>
      <c r="G31" s="3" t="str">
        <f t="shared" si="6"/>
        <v>20 - Autorizzazioni ex artt. 68 e 69 del TULPS (spettacoli anche viaggianti, pubblici intrattenimenti, feste da ballo, esposizioni, gare)</v>
      </c>
      <c r="H31" s="50">
        <f>IF(AND(D31="SI",E31="OK"),'20'!$B$24,"Processo non sottoposto a mappatura e valutazione del rischio")</f>
        <v>2.8333333333333335</v>
      </c>
      <c r="I31" s="50">
        <f>IF(AND(D31="SI",E31="OK"),'20'!$B$40,"")</f>
        <v>1.25</v>
      </c>
      <c r="J31" s="50">
        <f>IF(AND(D31="SI",E31="OK"),'20'!$B$44,"")</f>
        <v>3.541666666666667</v>
      </c>
      <c r="L31" s="3">
        <v>20</v>
      </c>
      <c r="M31" s="44" t="str">
        <f t="shared" si="7"/>
        <v>20</v>
      </c>
      <c r="O31" s="46">
        <f t="shared" si="0"/>
        <v>0</v>
      </c>
      <c r="P31" s="46" t="str">
        <f t="shared" si="1"/>
        <v>20 - Autorizzazioni ex artt. 68 e 69 del TULPS (spettacoli anche viaggianti, pubblici intrattenimenti, feste da ballo, esposizioni, gare)</v>
      </c>
      <c r="Q31" s="46">
        <f t="shared" si="2"/>
        <v>0</v>
      </c>
      <c r="R31" s="46">
        <f t="shared" si="3"/>
        <v>0</v>
      </c>
      <c r="S31" s="46">
        <f t="shared" si="4"/>
        <v>0</v>
      </c>
      <c r="T31" s="3">
        <v>20</v>
      </c>
      <c r="U31" t="str">
        <f>IF(AND(D31="SI",E31="OK",'20'!$A$47&lt;&gt;""),M31&amp;" - "&amp;C31,"")</f>
        <v>20 - Autorizzazioni ex artt. 68 e 69 del TULPS (spettacoli anche viaggianti, pubblici intrattenimenti, feste da ballo, esposizioni, gare)</v>
      </c>
      <c r="V31" s="3" t="str">
        <f>IF(AND(U31&lt;&gt;"",'20'!$A$47&lt;&gt;""),'20'!$A$47,"")</f>
        <v>Se vengono applicate in modo chiaro e trasparente le disposizioni normative e regolamentari, non dovrebbero verificarsi fenomeni corruttivi. Questa fattispecie è comunque una di quelle in cui è rilevante anche il controllo delle entrate relative ai canoni previsti.</v>
      </c>
    </row>
    <row r="32" spans="2:22" s="3" customFormat="1" ht="20.100000000000001" customHeight="1" thickBot="1">
      <c r="B32" s="58">
        <f t="shared" si="5"/>
        <v>21</v>
      </c>
      <c r="C32" s="21" t="str">
        <f>'21'!A3</f>
        <v>Permesso di costruire convenzionato</v>
      </c>
      <c r="D32" s="4" t="str">
        <f>'21'!$F$2</f>
        <v>SI</v>
      </c>
      <c r="E32" s="4" t="str">
        <f>IF(D32="SI",IF('21'!$B$44="Presenti campi non compilati","Errore","OK"),"-")</f>
        <v>OK</v>
      </c>
      <c r="F32" s="56" t="str">
        <f>IF(D32="SI",IF('21'!$A$47&lt;&gt;"","SI","NO"),"-")</f>
        <v>SI</v>
      </c>
      <c r="G32" s="3" t="str">
        <f t="shared" si="6"/>
        <v>21 - Permesso di costruire convenzionato</v>
      </c>
      <c r="H32" s="50">
        <f>IF(AND(D32="SI",E32="OK"),'21'!$B$24,"Processo non sottoposto a mappatura e valutazione del rischio")</f>
        <v>3.3333333333333335</v>
      </c>
      <c r="I32" s="50">
        <f>IF(AND(D32="SI",E32="OK"),'21'!$B$40,"")</f>
        <v>1.25</v>
      </c>
      <c r="J32" s="50">
        <f>IF(AND(D32="SI",E32="OK"),'21'!$B$44,"")</f>
        <v>4.166666666666667</v>
      </c>
      <c r="L32" s="3">
        <v>21</v>
      </c>
      <c r="M32" s="44" t="str">
        <f t="shared" si="7"/>
        <v>21</v>
      </c>
      <c r="O32" s="46">
        <f t="shared" si="0"/>
        <v>0</v>
      </c>
      <c r="P32" s="46">
        <f t="shared" si="1"/>
        <v>0</v>
      </c>
      <c r="Q32" s="46" t="str">
        <f t="shared" si="2"/>
        <v>21 - Permesso di costruire convenzionato</v>
      </c>
      <c r="R32" s="46">
        <f t="shared" si="3"/>
        <v>0</v>
      </c>
      <c r="S32" s="46">
        <f t="shared" si="4"/>
        <v>0</v>
      </c>
      <c r="T32" s="3">
        <v>21</v>
      </c>
      <c r="U32" t="str">
        <f>IF(AND(D32="SI",E32="OK",'21'!$A$47&lt;&gt;""),M32&amp;" - "&amp;C32,"")</f>
        <v>21 - Permesso di costruire convenzionato</v>
      </c>
      <c r="V32" s="3" t="str">
        <f>IF(AND(U32&lt;&gt;"",'21'!$A$47&lt;&gt;""),'21'!$A$47,"")</f>
        <v>Come per la scheda 6 (Permesso di costruire) l'accesso agli uffici dei progettisti professionisti, degli impresari edili e dei proprietari di terreni edificabili o edifici che possono essere oggetto di interventi di questo tipo dovrà essere disciplinato in modo chiaro e basato su principi previamente definiti. In caso di convenzioni si dovrà dare conto nei provvedimenti finali delle motivazioni che hanno portato al rilascio, specie nella definizione deli aspetti soggettivi dei beneficiari.</v>
      </c>
    </row>
    <row r="33" spans="2:22" s="3" customFormat="1" ht="20.100000000000001" customHeight="1" thickBot="1">
      <c r="B33" s="58">
        <f t="shared" si="5"/>
        <v>22</v>
      </c>
      <c r="C33" s="21" t="str">
        <f>'22'!A3</f>
        <v>Autorizzazioni al funzionamento e accreditamento unità offerta sociale</v>
      </c>
      <c r="D33" s="4" t="str">
        <f>'22'!$F$2</f>
        <v>SI</v>
      </c>
      <c r="E33" s="4" t="str">
        <f>IF(D33="SI",IF('22'!$B$44="Presenti campi non compilati","Errore","OK"),"-")</f>
        <v>OK</v>
      </c>
      <c r="F33" s="56" t="str">
        <f>IF(D33="SI",IF('22'!$A$47&lt;&gt;"","SI","NO"),"-")</f>
        <v>SI</v>
      </c>
      <c r="G33" s="3" t="str">
        <f t="shared" si="6"/>
        <v>22 - Autorizzazioni al funzionamento e accreditamento unità offerta sociale</v>
      </c>
      <c r="H33" s="50">
        <f>IF(AND(D33="SI",E33="OK"),'22'!$B$24,"Processo non sottoposto a mappatura e valutazione del rischio")</f>
        <v>3.1666666666666665</v>
      </c>
      <c r="I33" s="50">
        <f>IF(AND(D33="SI",E33="OK"),'22'!$B$40,"")</f>
        <v>1.5</v>
      </c>
      <c r="J33" s="50">
        <f>IF(AND(D33="SI",E33="OK"),'22'!$B$44,"")</f>
        <v>4.75</v>
      </c>
      <c r="L33" s="3">
        <v>22</v>
      </c>
      <c r="M33" s="44" t="str">
        <f t="shared" si="7"/>
        <v>22</v>
      </c>
      <c r="O33" s="46">
        <f t="shared" si="0"/>
        <v>0</v>
      </c>
      <c r="P33" s="46">
        <f t="shared" si="1"/>
        <v>0</v>
      </c>
      <c r="Q33" s="46" t="str">
        <f t="shared" si="2"/>
        <v>22 - Autorizzazioni al funzionamento e accreditamento unità offerta sociale</v>
      </c>
      <c r="R33" s="46">
        <f t="shared" si="3"/>
        <v>0</v>
      </c>
      <c r="S33" s="46">
        <f t="shared" si="4"/>
        <v>0</v>
      </c>
      <c r="T33" s="3">
        <v>22</v>
      </c>
      <c r="U33" t="str">
        <f>IF(AND(D33="SI",E33="OK",'22'!$A$47&lt;&gt;""),M33&amp;" - "&amp;C33,"")</f>
        <v>22 - Autorizzazioni al funzionamento e accreditamento unità offerta sociale</v>
      </c>
      <c r="V33" s="3" t="str">
        <f>IF(AND(U33&lt;&gt;"",'22'!$A$47&lt;&gt;""),'22'!$A$47,"")</f>
        <v>Rapporto semestrale al responsabile anticorruzione delle richieste pervenute e delle autorizzazioni concesse e dinigate.</v>
      </c>
    </row>
    <row r="34" spans="2:22" s="3" customFormat="1" ht="20.100000000000001" customHeight="1" thickBot="1">
      <c r="B34" s="58">
        <f t="shared" si="5"/>
        <v>23</v>
      </c>
      <c r="C34" s="21" t="str">
        <f>'23'!A3</f>
        <v>Documenti di identità</v>
      </c>
      <c r="D34" s="4" t="str">
        <f>'23'!$F$2</f>
        <v>SI</v>
      </c>
      <c r="E34" s="4" t="str">
        <f>IF(D34="SI",IF('23'!$B$44="Presenti campi non compilati","Errore","OK"),"-")</f>
        <v>OK</v>
      </c>
      <c r="F34" s="56" t="str">
        <f>IF(D34="SI",IF('23'!$A$47&lt;&gt;"","SI","NO"),"-")</f>
        <v>SI</v>
      </c>
      <c r="G34" s="3" t="str">
        <f t="shared" si="6"/>
        <v>23 - Documenti di identità</v>
      </c>
      <c r="H34" s="50">
        <f>IF(AND(D34="SI",E34="OK"),'23'!$B$24,"Processo non sottoposto a mappatura e valutazione del rischio")</f>
        <v>2</v>
      </c>
      <c r="I34" s="50">
        <f>IF(AND(D34="SI",E34="OK"),'23'!$B$40,"")</f>
        <v>1</v>
      </c>
      <c r="J34" s="50">
        <f>IF(AND(D34="SI",E34="OK"),'23'!$B$44,"")</f>
        <v>2</v>
      </c>
      <c r="L34" s="3">
        <v>23</v>
      </c>
      <c r="M34" s="44" t="str">
        <f t="shared" si="7"/>
        <v>23</v>
      </c>
      <c r="O34" s="46">
        <f t="shared" si="0"/>
        <v>0</v>
      </c>
      <c r="P34" s="46" t="str">
        <f t="shared" si="1"/>
        <v>23 - Documenti di identità</v>
      </c>
      <c r="Q34" s="46">
        <f t="shared" si="2"/>
        <v>0</v>
      </c>
      <c r="R34" s="46">
        <f t="shared" si="3"/>
        <v>0</v>
      </c>
      <c r="S34" s="46">
        <f t="shared" si="4"/>
        <v>0</v>
      </c>
      <c r="T34" s="3">
        <v>23</v>
      </c>
      <c r="U34" t="str">
        <f>IF(AND(D34="SI",E34="OK",'23'!$A$47&lt;&gt;""),M34&amp;" - "&amp;C34,"")</f>
        <v>23 - Documenti di identità</v>
      </c>
      <c r="V34" s="3" t="str">
        <f>IF(AND(U34&lt;&gt;"",'23'!$A$47&lt;&gt;""),'23'!$A$47,"")</f>
        <v xml:space="preserve"> La carta d'identità viene  rilasciata solo mediante la procedura informatica  ed ogni rilascio è associato in modo permanente alla procedura anagrafica. Risulta complesso pertanto assegnare un'identità diversa dalla propria ai richiedenti. Inoltre il rilascio immediato allo sportello, obbligatorio per tutti, evita ogni "tentazione corruttiva" per un rilascio veloce o preferenziale.</v>
      </c>
    </row>
    <row r="35" spans="2:22" s="3" customFormat="1" ht="20.100000000000001" customHeight="1" thickBot="1">
      <c r="B35" s="58">
        <f t="shared" si="5"/>
        <v>24</v>
      </c>
      <c r="C35" s="21" t="str">
        <f>'24'!A3</f>
        <v>Servizi per minori e famiglie</v>
      </c>
      <c r="D35" s="4" t="str">
        <f>'24'!$F$2</f>
        <v>SI</v>
      </c>
      <c r="E35" s="4" t="str">
        <f>IF(D35="SI",IF('24'!$B$44="Presenti campi non compilati","Errore","OK"),"-")</f>
        <v>OK</v>
      </c>
      <c r="F35" s="56" t="str">
        <f>IF(D35="SI",IF('24'!$A$47&lt;&gt;"","SI","NO"),"-")</f>
        <v>SI</v>
      </c>
      <c r="G35" s="3" t="str">
        <f t="shared" si="6"/>
        <v>24 - Servizi per minori e famiglie</v>
      </c>
      <c r="H35" s="50">
        <f>IF(AND(D35="SI",E35="OK"),'24'!$B$24,"Processo non sottoposto a mappatura e valutazione del rischio")</f>
        <v>3.5</v>
      </c>
      <c r="I35" s="50">
        <f>IF(AND(D35="SI",E35="OK"),'24'!$B$40,"")</f>
        <v>1.25</v>
      </c>
      <c r="J35" s="50">
        <f>IF(AND(D35="SI",E35="OK"),'24'!$B$44,"")</f>
        <v>4.375</v>
      </c>
      <c r="L35" s="3">
        <v>24</v>
      </c>
      <c r="M35" s="44" t="str">
        <f t="shared" si="7"/>
        <v>24</v>
      </c>
      <c r="O35" s="46">
        <f t="shared" si="0"/>
        <v>0</v>
      </c>
      <c r="P35" s="46">
        <f t="shared" si="1"/>
        <v>0</v>
      </c>
      <c r="Q35" s="46" t="str">
        <f t="shared" si="2"/>
        <v>24 - Servizi per minori e famiglie</v>
      </c>
      <c r="R35" s="46">
        <f t="shared" si="3"/>
        <v>0</v>
      </c>
      <c r="S35" s="46">
        <f t="shared" si="4"/>
        <v>0</v>
      </c>
      <c r="T35" s="3">
        <v>24</v>
      </c>
      <c r="U35" t="str">
        <f>IF(AND(D35="SI",E35="OK",'24'!$A$47&lt;&gt;""),M35&amp;" - "&amp;C35,"")</f>
        <v>24 - Servizi per minori e famiglie</v>
      </c>
      <c r="V35" s="3" t="str">
        <f>IF(AND(U35&lt;&gt;"",'24'!$A$47&lt;&gt;""),'24'!$A$47,"")</f>
        <v>Il rischio corruttivo insito in questo processo e nelle varie fasi può essere abbattuto solo se si adoattano criteri oggettivi di corresponsione dei benefici e con procedimenti che siano il più possibile rigidi, dove cioè non ci siano margini di discrezionalità. I processi dovranno essere avviati sulla base di un regolamento o  di un bando pubblico, si dovrà fornire una modulistica che non permetta da parte di nessuno di avvalersi di "scorciatoie" procedimentali e, con le dovute cautele relative alla riservatezza dei dati personali, dovrà essere data la più ampia pubblicità possibile ai provvedimenti di liquidazione.</v>
      </c>
    </row>
    <row r="36" spans="2:22" s="3" customFormat="1" ht="20.100000000000001" customHeight="1" thickBot="1">
      <c r="B36" s="58">
        <f t="shared" si="5"/>
        <v>25</v>
      </c>
      <c r="C36" s="21" t="str">
        <f>'25'!A3</f>
        <v>Servizi assistenziali e socio-sanitari per anziani</v>
      </c>
      <c r="D36" s="4" t="str">
        <f>'25'!$F$2</f>
        <v>SI</v>
      </c>
      <c r="E36" s="4" t="str">
        <f>IF(D36="SI",IF('25'!$B$44="Presenti campi non compilati","Errore","OK"),"-")</f>
        <v>OK</v>
      </c>
      <c r="F36" s="56" t="str">
        <f>IF(D36="SI",IF('25'!$A$47&lt;&gt;"","SI","NO"),"-")</f>
        <v>SI</v>
      </c>
      <c r="G36" s="3" t="str">
        <f t="shared" si="6"/>
        <v>25 - Servizi assistenziali e socio-sanitari per anziani</v>
      </c>
      <c r="H36" s="50">
        <f>IF(AND(D36="SI",E36="OK"),'25'!$B$24,"Processo non sottoposto a mappatura e valutazione del rischio")</f>
        <v>3.5</v>
      </c>
      <c r="I36" s="50">
        <f>IF(AND(D36="SI",E36="OK"),'25'!$B$40,"")</f>
        <v>1.25</v>
      </c>
      <c r="J36" s="50">
        <f>IF(AND(D36="SI",E36="OK"),'25'!$B$44,"")</f>
        <v>4.375</v>
      </c>
      <c r="L36" s="3">
        <v>25</v>
      </c>
      <c r="M36" s="44" t="str">
        <f t="shared" si="7"/>
        <v>25</v>
      </c>
      <c r="O36" s="46">
        <f t="shared" si="0"/>
        <v>0</v>
      </c>
      <c r="P36" s="46">
        <f t="shared" si="1"/>
        <v>0</v>
      </c>
      <c r="Q36" s="46" t="str">
        <f t="shared" si="2"/>
        <v>25 - Servizi assistenziali e socio-sanitari per anziani</v>
      </c>
      <c r="R36" s="46">
        <f t="shared" si="3"/>
        <v>0</v>
      </c>
      <c r="S36" s="46">
        <f t="shared" si="4"/>
        <v>0</v>
      </c>
      <c r="T36" s="3">
        <v>25</v>
      </c>
      <c r="U36" t="str">
        <f>IF(AND(D36="SI",E36="OK",'25'!$A$47&lt;&gt;""),M36&amp;" - "&amp;C36,"")</f>
        <v>25 - Servizi assistenziali e socio-sanitari per anziani</v>
      </c>
      <c r="V36" s="3" t="str">
        <f>IF(AND(U36&lt;&gt;"",'25'!$A$47&lt;&gt;""),'25'!$A$47,"")</f>
        <v>Il rischio corruttivo insito in questo processo e nelle varie fasi può essere abbattuto solo se si adoattano criteri oggettivi di corresponsione dei benefici e con procedimenti che siano il più possibile rigidi, dove cioè non ci siano margini di discrezionalità. I processi dovranno essere avviati sulla base di un regolamento o  di un bando pubblico, si dovrà fornire una modulistica che non permetta da parte di nessuno di avvalersi di "scorciatoie" procedimentali e, con le dovute cautele relative alla riservatezza dei dati personali, dovrà essere data la più ampia pubblicità possibile ai provvedimenti di liquidazione.</v>
      </c>
    </row>
    <row r="37" spans="2:22" s="3" customFormat="1" ht="20.100000000000001" customHeight="1" thickBot="1">
      <c r="B37" s="58">
        <f t="shared" si="5"/>
        <v>26</v>
      </c>
      <c r="C37" s="21" t="str">
        <f>'26'!A3</f>
        <v>Servizi per disabili</v>
      </c>
      <c r="D37" s="4" t="str">
        <f>'26'!$F$2</f>
        <v>SI</v>
      </c>
      <c r="E37" s="4" t="str">
        <f>IF(D37="SI",IF('26'!$B$44="Presenti campi non compilati","Errore","OK"),"-")</f>
        <v>OK</v>
      </c>
      <c r="F37" s="56" t="str">
        <f>IF(D37="SI",IF('26'!$A$47&lt;&gt;"","SI","NO"),"-")</f>
        <v>SI</v>
      </c>
      <c r="G37" s="3" t="str">
        <f t="shared" si="6"/>
        <v>26 - Servizi per disabili</v>
      </c>
      <c r="H37" s="50">
        <f>IF(AND(D37="SI",E37="OK"),'26'!$B$24,"Processo non sottoposto a mappatura e valutazione del rischio")</f>
        <v>3.5</v>
      </c>
      <c r="I37" s="50">
        <f>IF(AND(D37="SI",E37="OK"),'26'!$B$40,"")</f>
        <v>1.25</v>
      </c>
      <c r="J37" s="50">
        <f>IF(AND(D37="SI",E37="OK"),'26'!$B$44,"")</f>
        <v>4.375</v>
      </c>
      <c r="L37" s="3">
        <v>26</v>
      </c>
      <c r="M37" s="44" t="str">
        <f t="shared" si="7"/>
        <v>26</v>
      </c>
      <c r="O37" s="46">
        <f t="shared" si="0"/>
        <v>0</v>
      </c>
      <c r="P37" s="46">
        <f t="shared" si="1"/>
        <v>0</v>
      </c>
      <c r="Q37" s="46" t="str">
        <f t="shared" si="2"/>
        <v>26 - Servizi per disabili</v>
      </c>
      <c r="R37" s="46">
        <f t="shared" si="3"/>
        <v>0</v>
      </c>
      <c r="S37" s="46">
        <f t="shared" si="4"/>
        <v>0</v>
      </c>
      <c r="T37" s="3">
        <v>26</v>
      </c>
      <c r="U37" t="str">
        <f>IF(AND(D37="SI",E37="OK",'26'!$A$47&lt;&gt;""),M37&amp;" - "&amp;C37,"")</f>
        <v>26 - Servizi per disabili</v>
      </c>
      <c r="V37" s="3" t="str">
        <f>IF(AND(U37&lt;&gt;"",'26'!$A$47&lt;&gt;""),'26'!$A$47,"")</f>
        <v>Per i servizi che comportano la corresponsione di contributi in denaro si faccia riferimento alle prescrizioni di cui alla scheda n. 8 sulla corresponsione dei benefici economici. Per i servizi in cui si debba disporre il ricovero in strutture o interventi similari, si dovranno utilizzare solo strutture accreditate secondo la normativa regionale e convenzionate con i servizi comunali e distrettuali (o consorziali per gli enti che hanno questa dimensione sovracomunale)</v>
      </c>
    </row>
    <row r="38" spans="2:22" s="3" customFormat="1" ht="20.100000000000001" customHeight="1" thickBot="1">
      <c r="B38" s="58">
        <f t="shared" si="5"/>
        <v>27</v>
      </c>
      <c r="C38" s="21" t="str">
        <f>'27'!A3</f>
        <v>Servizi per adulti in difficoltà</v>
      </c>
      <c r="D38" s="4" t="str">
        <f>'27'!$F$2</f>
        <v>SI</v>
      </c>
      <c r="E38" s="4" t="str">
        <f>IF(D38="SI",IF('27'!$B$44="Presenti campi non compilati","Errore","OK"),"-")</f>
        <v>OK</v>
      </c>
      <c r="F38" s="56" t="str">
        <f>IF(D38="SI",IF('27'!$A$47&lt;&gt;"","SI","NO"),"-")</f>
        <v>SI</v>
      </c>
      <c r="G38" s="3" t="str">
        <f t="shared" si="6"/>
        <v>27 - Servizi per adulti in difficoltà</v>
      </c>
      <c r="H38" s="50">
        <f>IF(AND(D38="SI",E38="OK"),'27'!$B$24,"Processo non sottoposto a mappatura e valutazione del rischio")</f>
        <v>3.5</v>
      </c>
      <c r="I38" s="50">
        <f>IF(AND(D38="SI",E38="OK"),'27'!$B$40,"")</f>
        <v>1.25</v>
      </c>
      <c r="J38" s="50">
        <f>IF(AND(D38="SI",E38="OK"),'27'!$B$44,"")</f>
        <v>4.375</v>
      </c>
      <c r="L38" s="3">
        <v>27</v>
      </c>
      <c r="M38" s="44" t="str">
        <f t="shared" si="7"/>
        <v>27</v>
      </c>
      <c r="O38" s="46">
        <f t="shared" si="0"/>
        <v>0</v>
      </c>
      <c r="P38" s="46">
        <f t="shared" si="1"/>
        <v>0</v>
      </c>
      <c r="Q38" s="46" t="str">
        <f t="shared" si="2"/>
        <v>27 - Servizi per adulti in difficoltà</v>
      </c>
      <c r="R38" s="46">
        <f t="shared" si="3"/>
        <v>0</v>
      </c>
      <c r="S38" s="46">
        <f t="shared" si="4"/>
        <v>0</v>
      </c>
      <c r="T38" s="3">
        <v>27</v>
      </c>
      <c r="U38" t="str">
        <f>IF(AND(D38="SI",E38="OK",'27'!$A$47&lt;&gt;""),M38&amp;" - "&amp;C38,"")</f>
        <v>27 - Servizi per adulti in difficoltà</v>
      </c>
      <c r="V38" s="3" t="str">
        <f>IF(AND(U38&lt;&gt;"",'27'!$A$47&lt;&gt;""),'27'!$A$47,"")</f>
        <v>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 (o consorziali per gli enti che hanno questa dimensione sovracomunale)</v>
      </c>
    </row>
    <row r="39" spans="2:22" s="3" customFormat="1" ht="20.100000000000001" customHeight="1" thickBot="1">
      <c r="B39" s="58">
        <f t="shared" si="5"/>
        <v>28</v>
      </c>
      <c r="C39" s="21" t="str">
        <f>'28'!A3</f>
        <v>Servizi di integrazione dei cittadini stranieri</v>
      </c>
      <c r="D39" s="4" t="str">
        <f>'28'!$F$2</f>
        <v>SI</v>
      </c>
      <c r="E39" s="4" t="str">
        <f>IF(D39="SI",IF('28'!$B$44="Presenti campi non compilati","Errore","OK"),"-")</f>
        <v>OK</v>
      </c>
      <c r="F39" s="56" t="str">
        <f>IF(D39="SI",IF('28'!$A$47&lt;&gt;"","SI","NO"),"-")</f>
        <v>SI</v>
      </c>
      <c r="G39" s="3" t="str">
        <f t="shared" si="6"/>
        <v>28 - Servizi di integrazione dei cittadini stranieri</v>
      </c>
      <c r="H39" s="50">
        <f>IF(AND(D39="SI",E39="OK"),'28'!$B$24,"Processo non sottoposto a mappatura e valutazione del rischio")</f>
        <v>3.5</v>
      </c>
      <c r="I39" s="50">
        <f>IF(AND(D39="SI",E39="OK"),'28'!$B$40,"")</f>
        <v>1.25</v>
      </c>
      <c r="J39" s="50">
        <f>IF(AND(D39="SI",E39="OK"),'28'!$B$44,"")</f>
        <v>4.375</v>
      </c>
      <c r="L39" s="3">
        <v>28</v>
      </c>
      <c r="M39" s="44" t="str">
        <f t="shared" si="7"/>
        <v>28</v>
      </c>
      <c r="O39" s="46">
        <f t="shared" si="0"/>
        <v>0</v>
      </c>
      <c r="P39" s="46">
        <f t="shared" si="1"/>
        <v>0</v>
      </c>
      <c r="Q39" s="46" t="str">
        <f t="shared" si="2"/>
        <v>28 - Servizi di integrazione dei cittadini stranieri</v>
      </c>
      <c r="R39" s="46">
        <f t="shared" si="3"/>
        <v>0</v>
      </c>
      <c r="S39" s="46">
        <f t="shared" si="4"/>
        <v>0</v>
      </c>
      <c r="T39" s="3">
        <v>28</v>
      </c>
      <c r="U39" t="str">
        <f>IF(AND(D39="SI",E39="OK",'28'!$A$47&lt;&gt;""),M39&amp;" - "&amp;C39,"")</f>
        <v>28 - Servizi di integrazione dei cittadini stranieri</v>
      </c>
      <c r="V39" s="3" t="str">
        <f>IF(AND(U39&lt;&gt;"",'28'!$A$47&lt;&gt;""),'28'!$A$47,"")</f>
        <v>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 (o consorziali per gli enti che hanno questa dimensione sovracomunale). Andrà sempre tenuto conto della regolarità del soggiorno dei beneficiari in contatto costanete con lo sportello per l'immigrazione e l'ufficio stranieri della questura.</v>
      </c>
    </row>
    <row r="40" spans="2:22" s="3" customFormat="1" ht="20.100000000000001" customHeight="1" thickBot="1">
      <c r="B40" s="58">
        <f t="shared" si="5"/>
        <v>29</v>
      </c>
      <c r="C40" s="21" t="str">
        <f>'29'!A3</f>
        <v>Raccolta e smaltimento rifiuti</v>
      </c>
      <c r="D40" s="4" t="str">
        <f>'29'!$F$2</f>
        <v>SI</v>
      </c>
      <c r="E40" s="4" t="str">
        <f>IF(D40="SI",IF('29'!$B$44="Presenti campi non compilati","Errore","OK"),"-")</f>
        <v>OK</v>
      </c>
      <c r="F40" s="56" t="str">
        <f>IF(D40="SI",IF('29'!$A$47&lt;&gt;"","SI","NO"),"-")</f>
        <v>SI</v>
      </c>
      <c r="G40" s="3" t="str">
        <f t="shared" si="6"/>
        <v>29 - Raccolta e smaltimento rifiuti</v>
      </c>
      <c r="H40" s="50">
        <f>IF(AND(D40="SI",E40="OK"),'29'!$B$24,"Processo non sottoposto a mappatura e valutazione del rischio")</f>
        <v>3.6666666666666665</v>
      </c>
      <c r="I40" s="50">
        <f>IF(AND(D40="SI",E40="OK"),'29'!$B$40,"")</f>
        <v>1.25</v>
      </c>
      <c r="J40" s="50">
        <f>IF(AND(D40="SI",E40="OK"),'29'!$B$44,"")</f>
        <v>4.583333333333333</v>
      </c>
      <c r="L40" s="3">
        <v>29</v>
      </c>
      <c r="M40" s="44" t="str">
        <f t="shared" si="7"/>
        <v>29</v>
      </c>
      <c r="O40" s="46">
        <f t="shared" si="0"/>
        <v>0</v>
      </c>
      <c r="P40" s="46">
        <f t="shared" si="1"/>
        <v>0</v>
      </c>
      <c r="Q40" s="46" t="str">
        <f t="shared" si="2"/>
        <v>29 - Raccolta e smaltimento rifiuti</v>
      </c>
      <c r="R40" s="46">
        <f t="shared" si="3"/>
        <v>0</v>
      </c>
      <c r="S40" s="46">
        <f t="shared" si="4"/>
        <v>0</v>
      </c>
      <c r="T40" s="3">
        <v>29</v>
      </c>
      <c r="U40" t="str">
        <f>IF(AND(D40="SI",E40="OK",'29'!$A$47&lt;&gt;""),M40&amp;" - "&amp;C40,"")</f>
        <v>29 - Raccolta e smaltimento rifiuti</v>
      </c>
      <c r="V40" s="3" t="str">
        <f>IF(AND(U40&lt;&gt;"",'29'!$A$47&lt;&gt;""),'29'!$A$47,"")</f>
        <v xml:space="preserve">I processi che ineriscono alla raccolta pratica e allo smaltimento quotidiano saranno rispondenti al contratto di servizio con l'ente gestore e pertanto sono difficili da individuare fattispecie corruttive. </v>
      </c>
    </row>
    <row r="41" spans="2:22" s="3" customFormat="1" ht="20.100000000000001" customHeight="1" thickBot="1">
      <c r="B41" s="58">
        <f t="shared" si="5"/>
        <v>30</v>
      </c>
      <c r="C41" s="21" t="str">
        <f>'30'!A3</f>
        <v>Gestione del protocollo</v>
      </c>
      <c r="D41" s="4" t="str">
        <f>'30'!$F$2</f>
        <v>SI</v>
      </c>
      <c r="E41" s="4" t="str">
        <f>IF(D41="SI",IF('30'!$B$44="Presenti campi non compilati","Errore","OK"),"-")</f>
        <v>OK</v>
      </c>
      <c r="F41" s="56" t="str">
        <f>IF(D41="SI",IF('30'!$A$47&lt;&gt;"","SI","NO"),"-")</f>
        <v>SI</v>
      </c>
      <c r="G41" s="3" t="str">
        <f t="shared" si="6"/>
        <v>30 - Gestione del protocollo</v>
      </c>
      <c r="H41" s="50">
        <f>IF(AND(D41="SI",E41="OK"),'30'!$B$24,"Processo non sottoposto a mappatura e valutazione del rischio")</f>
        <v>1.1666666666666667</v>
      </c>
      <c r="I41" s="50">
        <f>IF(AND(D41="SI",E41="OK"),'30'!$B$40,"")</f>
        <v>0.75</v>
      </c>
      <c r="J41" s="50">
        <f>IF(AND(D41="SI",E41="OK"),'30'!$B$44,"")</f>
        <v>0.875</v>
      </c>
      <c r="L41" s="3">
        <v>30</v>
      </c>
      <c r="M41" s="44" t="str">
        <f t="shared" si="7"/>
        <v>30</v>
      </c>
      <c r="O41" s="46" t="str">
        <f t="shared" si="0"/>
        <v>30 - Gestione del protocollo</v>
      </c>
      <c r="P41" s="46">
        <f t="shared" si="1"/>
        <v>0</v>
      </c>
      <c r="Q41" s="46">
        <f t="shared" si="2"/>
        <v>0</v>
      </c>
      <c r="R41" s="46">
        <f t="shared" si="3"/>
        <v>0</v>
      </c>
      <c r="S41" s="46">
        <f t="shared" si="4"/>
        <v>0</v>
      </c>
      <c r="T41" s="3">
        <v>30</v>
      </c>
      <c r="U41" t="str">
        <f>IF(AND(D41="SI",E41="OK",'30'!$A$47&lt;&gt;""),M41&amp;" - "&amp;C41,"")</f>
        <v>30 - Gestione del protocollo</v>
      </c>
      <c r="V41" s="3" t="str">
        <f>IF(AND(U41&lt;&gt;"",'30'!$A$47&lt;&gt;""),'30'!$A$47,"")</f>
        <v>Non si registrano pericoli corruttivi anche perché questo ente si è dotato del protocollo elettronico con profilatura dei flussi.</v>
      </c>
    </row>
    <row r="42" spans="2:22" s="3" customFormat="1" ht="20.100000000000001" customHeight="1" thickBot="1">
      <c r="B42" s="58">
        <f t="shared" si="5"/>
        <v>31</v>
      </c>
      <c r="C42" s="21" t="str">
        <f>'31'!A3</f>
        <v>Gestione dell'archivio</v>
      </c>
      <c r="D42" s="4" t="str">
        <f>'31'!$F$2</f>
        <v>SI</v>
      </c>
      <c r="E42" s="4" t="str">
        <f>IF(D42="SI",IF('31'!$B$44="Presenti campi non compilati","Errore","OK"),"-")</f>
        <v>OK</v>
      </c>
      <c r="F42" s="56" t="str">
        <f>IF(D42="SI",IF('31'!$A$47&lt;&gt;"","SI","NO"),"-")</f>
        <v>SI</v>
      </c>
      <c r="G42" s="3" t="str">
        <f t="shared" si="6"/>
        <v>31 - Gestione dell'archivio</v>
      </c>
      <c r="H42" s="50">
        <f>IF(AND(D42="SI",E42="OK"),'31'!$B$24,"Processo non sottoposto a mappatura e valutazione del rischio")</f>
        <v>1.1666666666666667</v>
      </c>
      <c r="I42" s="50">
        <f>IF(AND(D42="SI",E42="OK"),'31'!$B$40,"")</f>
        <v>0.75</v>
      </c>
      <c r="J42" s="50">
        <f>IF(AND(D42="SI",E42="OK"),'31'!$B$44,"")</f>
        <v>0.875</v>
      </c>
      <c r="L42" s="3">
        <v>31</v>
      </c>
      <c r="M42" s="44" t="str">
        <f t="shared" si="7"/>
        <v>31</v>
      </c>
      <c r="O42" s="46" t="str">
        <f t="shared" si="0"/>
        <v>31 - Gestione dell'archivio</v>
      </c>
      <c r="P42" s="46">
        <f t="shared" si="1"/>
        <v>0</v>
      </c>
      <c r="Q42" s="46">
        <f t="shared" si="2"/>
        <v>0</v>
      </c>
      <c r="R42" s="46">
        <f t="shared" si="3"/>
        <v>0</v>
      </c>
      <c r="S42" s="46">
        <f t="shared" si="4"/>
        <v>0</v>
      </c>
      <c r="T42" s="3">
        <v>31</v>
      </c>
      <c r="U42" t="str">
        <f>IF(AND(D42="SI",E42="OK",'31'!$A$47&lt;&gt;""),M42&amp;" - "&amp;C42,"")</f>
        <v>31 - Gestione dell'archivio</v>
      </c>
      <c r="V42" s="3" t="str">
        <f>IF(AND(U42&lt;&gt;"",'31'!$A$47&lt;&gt;""),'31'!$A$47,"")</f>
        <v>Non si registrano pericoli corruttivi nella misura in cui questo ente ha avviato un processo di adozione del manuale di gestione documentale che, unitamente al protocollo elettronico, determina una profilatura dei flussi documentali.</v>
      </c>
    </row>
    <row r="43" spans="2:22" s="3" customFormat="1" ht="20.100000000000001" customHeight="1" thickBot="1">
      <c r="B43" s="58">
        <f t="shared" si="5"/>
        <v>32</v>
      </c>
      <c r="C43" s="21" t="str">
        <f>'32'!A3</f>
        <v>Gestione delle sepolture e dei loculi</v>
      </c>
      <c r="D43" s="4" t="str">
        <f>'32'!$F$2</f>
        <v>SI</v>
      </c>
      <c r="E43" s="4" t="str">
        <f>IF(D43="SI",IF('32'!$B$44="Presenti campi non compilati","Errore","OK"),"-")</f>
        <v>OK</v>
      </c>
      <c r="F43" s="56" t="str">
        <f>IF(D43="SI",IF('32'!$A$47&lt;&gt;"","SI","NO"),"-")</f>
        <v>SI</v>
      </c>
      <c r="G43" s="3" t="str">
        <f t="shared" si="6"/>
        <v>32 - Gestione delle sepolture e dei loculi</v>
      </c>
      <c r="H43" s="50">
        <f>IF(AND(D43="SI",E43="OK"),'32'!$B$24,"Processo non sottoposto a mappatura e valutazione del rischio")</f>
        <v>2.1666666666666665</v>
      </c>
      <c r="I43" s="50">
        <f>IF(AND(D43="SI",E43="OK"),'32'!$B$40,"")</f>
        <v>1</v>
      </c>
      <c r="J43" s="50">
        <f>IF(AND(D43="SI",E43="OK"),'32'!$B$44,"")</f>
        <v>2.1666666666666665</v>
      </c>
      <c r="L43" s="3">
        <v>32</v>
      </c>
      <c r="M43" s="44" t="str">
        <f t="shared" si="7"/>
        <v>32</v>
      </c>
      <c r="O43" s="46">
        <f t="shared" si="0"/>
        <v>0</v>
      </c>
      <c r="P43" s="46" t="str">
        <f t="shared" si="1"/>
        <v>32 - Gestione delle sepolture e dei loculi</v>
      </c>
      <c r="Q43" s="46">
        <f t="shared" si="2"/>
        <v>0</v>
      </c>
      <c r="R43" s="46">
        <f t="shared" si="3"/>
        <v>0</v>
      </c>
      <c r="S43" s="46">
        <f t="shared" si="4"/>
        <v>0</v>
      </c>
      <c r="T43" s="3">
        <v>32</v>
      </c>
      <c r="U43" t="str">
        <f>IF(AND(D43="SI",E43="OK",'32'!$A$47&lt;&gt;""),M43&amp;" - "&amp;C43,"")</f>
        <v>32 - Gestione delle sepolture e dei loculi</v>
      </c>
      <c r="V43" s="3" t="str">
        <f>IF(AND(U43&lt;&gt;"",'32'!$A$47&lt;&gt;""),'32'!$A$47,"")</f>
        <v xml:space="preserve"> Per quanto riguarda la gestione delle concessioni cimiteriali è stato adottato un apposito regolamento con relative tariffe.</v>
      </c>
    </row>
    <row r="44" spans="2:22" s="3" customFormat="1" ht="20.100000000000001" customHeight="1" thickBot="1">
      <c r="B44" s="58">
        <f t="shared" si="5"/>
        <v>33</v>
      </c>
      <c r="C44" s="21" t="str">
        <f>'33'!A3</f>
        <v>Gestione delle tombe di famiglia</v>
      </c>
      <c r="D44" s="4" t="str">
        <f>'33'!$F$2</f>
        <v>SI</v>
      </c>
      <c r="E44" s="4" t="str">
        <f>IF(D44="SI",IF('33'!$B$44="Presenti campi non compilati","Errore","OK"),"-")</f>
        <v>OK</v>
      </c>
      <c r="F44" s="56" t="str">
        <f>IF(D44="SI",IF('33'!$A$47&lt;&gt;"","SI","NO"),"-")</f>
        <v>SI</v>
      </c>
      <c r="G44" s="3" t="str">
        <f t="shared" si="6"/>
        <v>33 - Gestione delle tombe di famiglia</v>
      </c>
      <c r="H44" s="50">
        <f>IF(AND(D44="SI",E44="OK"),'33'!$B$24,"Processo non sottoposto a mappatura e valutazione del rischio")</f>
        <v>2.5</v>
      </c>
      <c r="I44" s="50">
        <f>IF(AND(D44="SI",E44="OK"),'33'!$B$40,"")</f>
        <v>1.25</v>
      </c>
      <c r="J44" s="50">
        <f>IF(AND(D44="SI",E44="OK"),'33'!$B$44,"")</f>
        <v>3.125</v>
      </c>
      <c r="L44" s="3">
        <v>33</v>
      </c>
      <c r="M44" s="44" t="str">
        <f t="shared" si="7"/>
        <v>33</v>
      </c>
      <c r="O44" s="46">
        <f t="shared" ref="O44:O61" si="8">IF(AND(D44="SI",E44="OK"),IF(AND(J44&gt;0,J44&lt;=1),G44,),)</f>
        <v>0</v>
      </c>
      <c r="P44" s="46" t="str">
        <f t="shared" ref="P44:P61" si="9">IF(AND(D44="SI",E44="OK"),IF(AND(J44&gt;1,J44&lt;=4),G44,),)</f>
        <v>33 - Gestione delle tombe di famiglia</v>
      </c>
      <c r="Q44" s="46">
        <f t="shared" ref="Q44:Q61" si="10">IF(AND(D44="SI",E44="OK"),IF(AND(J44&gt;4,J44&lt;=9),G44,),)</f>
        <v>0</v>
      </c>
      <c r="R44" s="46">
        <f t="shared" ref="R44:R61" si="11">IF(AND(D44="SI",E44="OK"),IF(AND(J44&gt;9,J44&lt;=16),G44,),)</f>
        <v>0</v>
      </c>
      <c r="S44" s="46">
        <f t="shared" ref="S44:S61" si="12">IF(AND(D44="SI",E44="OK"),IF(AND(J44&gt;16,J44&lt;=25),G44,),)</f>
        <v>0</v>
      </c>
      <c r="T44" s="3">
        <v>33</v>
      </c>
      <c r="U44" t="str">
        <f>IF(AND(D44="SI",E44="OK",'33'!$A$47&lt;&gt;""),M44&amp;" - "&amp;C44,"")</f>
        <v>33 - Gestione delle tombe di famiglia</v>
      </c>
      <c r="V44" s="3" t="str">
        <f>IF(AND(U44&lt;&gt;"",'33'!$A$47&lt;&gt;""),'33'!$A$47,"")</f>
        <v>Oltre a quanto indicato nella scheda precedente per quanto riguarda questa fattispecie si ritiene necessario adottare un apposito regolamento e l'eventuale assegnazione di nuove tombe è prevista con apposito procedimento ad evidenza pubblica.</v>
      </c>
    </row>
    <row r="45" spans="2:22" s="3" customFormat="1" ht="20.100000000000001" customHeight="1" thickBot="1">
      <c r="B45" s="58">
        <f t="shared" si="5"/>
        <v>34</v>
      </c>
      <c r="C45" s="21" t="str">
        <f>'34'!A3</f>
        <v>Organizzazione eventi</v>
      </c>
      <c r="D45" s="4" t="str">
        <f>'34'!$F$2</f>
        <v>SI</v>
      </c>
      <c r="E45" s="4" t="str">
        <f>IF(D45="SI",IF('34'!$B$44="Presenti campi non compilati","Errore","OK"),"-")</f>
        <v>OK</v>
      </c>
      <c r="F45" s="56" t="str">
        <f>IF(D45="SI",IF('34'!$A$47&lt;&gt;"","SI","NO"),"-")</f>
        <v>SI</v>
      </c>
      <c r="G45" s="3" t="str">
        <f t="shared" si="6"/>
        <v>34 - Organizzazione eventi</v>
      </c>
      <c r="H45" s="50">
        <f>IF(AND(D45="SI",E45="OK"),'34'!$B$24,"Processo non sottoposto a mappatura e valutazione del rischio")</f>
        <v>3</v>
      </c>
      <c r="I45" s="50">
        <f>IF(AND(D45="SI",E45="OK"),'34'!$B$40,"")</f>
        <v>1.25</v>
      </c>
      <c r="J45" s="50">
        <f>IF(AND(D45="SI",E45="OK"),'34'!$B$44,"")</f>
        <v>3.75</v>
      </c>
      <c r="L45" s="3">
        <v>34</v>
      </c>
      <c r="M45" s="44" t="str">
        <f t="shared" si="7"/>
        <v>34</v>
      </c>
      <c r="O45" s="46">
        <f t="shared" si="8"/>
        <v>0</v>
      </c>
      <c r="P45" s="46" t="str">
        <f t="shared" si="9"/>
        <v>34 - Organizzazione eventi</v>
      </c>
      <c r="Q45" s="46">
        <f t="shared" si="10"/>
        <v>0</v>
      </c>
      <c r="R45" s="46">
        <f t="shared" si="11"/>
        <v>0</v>
      </c>
      <c r="S45" s="46">
        <f t="shared" si="12"/>
        <v>0</v>
      </c>
      <c r="T45" s="3">
        <v>34</v>
      </c>
      <c r="U45" t="str">
        <f>IF(AND(D45="SI",E45="OK",'34'!$A$47&lt;&gt;""),M45&amp;" - "&amp;C45,"")</f>
        <v>34 - Organizzazione eventi</v>
      </c>
      <c r="V45" s="3" t="str">
        <f>IF(AND(U45&lt;&gt;"",'34'!$A$47&lt;&gt;""),'34'!$A$47,"")</f>
        <v>Si consiglia ai responsabili dei servizi di procedere alla realizzazione di eventi mediante la pubblicazione preventiva di un bando di coo-progettazione con enti del terzo settore o con impresari artistici. Anche se il codice dei contratti non si applica a questa fattispecie sembra utile, se non necessario, adottare ogni possibile strumento di evidenza pubblica.</v>
      </c>
    </row>
    <row r="46" spans="2:22" s="3" customFormat="1" ht="20.100000000000001" customHeight="1" thickBot="1">
      <c r="B46" s="58">
        <f t="shared" si="5"/>
        <v>35</v>
      </c>
      <c r="C46" s="21" t="str">
        <f>'35'!A3</f>
        <v>Rilascio di patrocini</v>
      </c>
      <c r="D46" s="4" t="str">
        <f>'35'!$F$2</f>
        <v>SI</v>
      </c>
      <c r="E46" s="4" t="str">
        <f>IF(D46="SI",IF('35'!$B$44="Presenti campi non compilati","Errore","OK"),"-")</f>
        <v>OK</v>
      </c>
      <c r="F46" s="56" t="str">
        <f>IF(D46="SI",IF('35'!$A$47&lt;&gt;"","SI","NO"),"-")</f>
        <v>SI</v>
      </c>
      <c r="G46" s="3" t="str">
        <f t="shared" si="6"/>
        <v>35 - Rilascio di patrocini</v>
      </c>
      <c r="H46" s="50">
        <f>IF(AND(D46="SI",E46="OK"),'35'!$B$24,"Processo non sottoposto a mappatura e valutazione del rischio")</f>
        <v>2.6666666666666665</v>
      </c>
      <c r="I46" s="50">
        <f>IF(AND(D46="SI",E46="OK"),'35'!$B$40,"")</f>
        <v>1.25</v>
      </c>
      <c r="J46" s="50">
        <f>IF(AND(D46="SI",E46="OK"),'35'!$B$44,"")</f>
        <v>3.333333333333333</v>
      </c>
      <c r="L46" s="3">
        <v>35</v>
      </c>
      <c r="M46" s="44" t="str">
        <f t="shared" si="7"/>
        <v>35</v>
      </c>
      <c r="O46" s="46">
        <f t="shared" si="8"/>
        <v>0</v>
      </c>
      <c r="P46" s="46" t="str">
        <f t="shared" si="9"/>
        <v>35 - Rilascio di patrocini</v>
      </c>
      <c r="Q46" s="46">
        <f t="shared" si="10"/>
        <v>0</v>
      </c>
      <c r="R46" s="46">
        <f t="shared" si="11"/>
        <v>0</v>
      </c>
      <c r="S46" s="46">
        <f t="shared" si="12"/>
        <v>0</v>
      </c>
      <c r="T46" s="3">
        <v>35</v>
      </c>
      <c r="U46" t="str">
        <f>IF(AND(D46="SI",E46="OK",'35'!$A$47&lt;&gt;""),M46&amp;" - "&amp;C46,"")</f>
        <v>35 - Rilascio di patrocini</v>
      </c>
      <c r="V46" s="3" t="str">
        <f>IF(AND(U46&lt;&gt;"",'35'!$A$47&lt;&gt;""),'35'!$A$47,"")</f>
        <v>Per i patrocini gratuiti si ritiene inutile ogni misura anticorruttiva. Per i patrocini onerosi, che prevedono un contributo a supporto dell'iniziativa si fa riferimento alle misure di cui alla scheda n. 8. Nella fissazione delle regole che stanno alla base della concessione dei patrocini vanno individuate le regole particolari per quelli onerosi.</v>
      </c>
    </row>
    <row r="47" spans="2:22" s="3" customFormat="1" ht="30.75" thickBot="1">
      <c r="B47" s="58">
        <f t="shared" si="5"/>
        <v>36</v>
      </c>
      <c r="C47" s="21" t="str">
        <f>'36'!A3</f>
        <v>Ammissioni alle agevolazioni in materia socio assistenziale contributi per pagamento retta servizi sociali</v>
      </c>
      <c r="D47" s="4" t="str">
        <f>'36'!$F$2</f>
        <v>SI</v>
      </c>
      <c r="E47" s="4" t="str">
        <f>IF(D47="SI",IF('36'!$B$44="Presenti campi non compilati","Errore","OK"),"-")</f>
        <v>OK</v>
      </c>
      <c r="F47" s="56" t="str">
        <f>IF(D47="SI",IF('36'!$A$47&lt;&gt;"","SI","NO"),"-")</f>
        <v>SI</v>
      </c>
      <c r="G47" s="3" t="str">
        <f t="shared" si="6"/>
        <v>36 - Ammissioni alle agevolazioni in materia socio assistenziale contributi per pagamento retta servizi sociali</v>
      </c>
      <c r="H47" s="50">
        <f>IF(AND(D47="SI",E47="OK"),'36'!$B$24,"Processo non sottoposto a mappatura e valutazione del rischio")</f>
        <v>3</v>
      </c>
      <c r="I47" s="50">
        <f>IF(AND(D47="SI",E47="OK"),'36'!$B$40,"")</f>
        <v>1.25</v>
      </c>
      <c r="J47" s="50">
        <f>IF(AND(D47="SI",E47="OK"),'36'!$B$44,"")</f>
        <v>3.75</v>
      </c>
      <c r="L47" s="3">
        <v>36</v>
      </c>
      <c r="M47" s="44" t="str">
        <f t="shared" si="7"/>
        <v>36</v>
      </c>
      <c r="O47" s="46">
        <f t="shared" si="8"/>
        <v>0</v>
      </c>
      <c r="P47" s="46" t="str">
        <f t="shared" si="9"/>
        <v>36 - Ammissioni alle agevolazioni in materia socio assistenziale contributi per pagamento retta servizi sociali</v>
      </c>
      <c r="Q47" s="46">
        <f t="shared" si="10"/>
        <v>0</v>
      </c>
      <c r="R47" s="46">
        <f t="shared" si="11"/>
        <v>0</v>
      </c>
      <c r="S47" s="46">
        <f t="shared" si="12"/>
        <v>0</v>
      </c>
      <c r="T47" s="3">
        <v>36</v>
      </c>
      <c r="U47" t="str">
        <f>IF(AND(D47="SI",E47="OK",'36'!$A$47&lt;&gt;""),M47&amp;" - "&amp;C47,"")</f>
        <v>36 - Ammissioni alle agevolazioni in materia socio assistenziale contributi per pagamento retta servizi sociali</v>
      </c>
      <c r="V47" s="3" t="str">
        <f>IF(AND(U47&lt;&gt;"",'36'!$A$47&lt;&gt;""),'36'!$A$47,"")</f>
        <v>Verifica a cura del dirigente/responsabile del procedimento, di concerto con l'ufficio tributi e la polizia locale, della veridicità delle dichiarazioni rese dal soggetto beneficiario.</v>
      </c>
    </row>
    <row r="48" spans="2:22" s="3" customFormat="1" ht="20.100000000000001" customHeight="1" thickBot="1">
      <c r="B48" s="58">
        <f t="shared" si="5"/>
        <v>37</v>
      </c>
      <c r="C48" s="21" t="str">
        <f>'37'!A3</f>
        <v>Erogazioni contributi e sussidi buoni - vaucher regionali</v>
      </c>
      <c r="D48" s="4" t="str">
        <f>'37'!$F$2</f>
        <v>SI</v>
      </c>
      <c r="E48" s="4" t="str">
        <f>IF(D48="SI",IF('37'!$B$44="Presenti campi non compilati","Errore","OK"),"-")</f>
        <v>OK</v>
      </c>
      <c r="F48" s="56" t="str">
        <f>IF(D48="SI",IF('37'!$A$47&lt;&gt;"","SI","NO"),"-")</f>
        <v>SI</v>
      </c>
      <c r="G48" s="3" t="str">
        <f t="shared" si="6"/>
        <v>37 - Erogazioni contributi e sussidi buoni - vaucher regionali</v>
      </c>
      <c r="H48" s="50">
        <f>IF(AND(D48="SI",E48="OK"),'37'!$B$24,"Processo non sottoposto a mappatura e valutazione del rischio")</f>
        <v>3.3333333333333335</v>
      </c>
      <c r="I48" s="50">
        <f>IF(AND(D48="SI",E48="OK"),'37'!$B$40,"")</f>
        <v>1.5</v>
      </c>
      <c r="J48" s="50">
        <f>IF(AND(D48="SI",E48="OK"),'37'!$B$44,"")</f>
        <v>5</v>
      </c>
      <c r="L48" s="3">
        <v>37</v>
      </c>
      <c r="M48" s="44" t="str">
        <f t="shared" si="7"/>
        <v>37</v>
      </c>
      <c r="O48" s="46">
        <f t="shared" si="8"/>
        <v>0</v>
      </c>
      <c r="P48" s="46">
        <f t="shared" si="9"/>
        <v>0</v>
      </c>
      <c r="Q48" s="46" t="str">
        <f t="shared" si="10"/>
        <v>37 - Erogazioni contributi e sussidi buoni - vaucher regionali</v>
      </c>
      <c r="R48" s="46">
        <f t="shared" si="11"/>
        <v>0</v>
      </c>
      <c r="S48" s="46">
        <f t="shared" si="12"/>
        <v>0</v>
      </c>
      <c r="T48" s="3">
        <v>37</v>
      </c>
      <c r="U48" t="str">
        <f>IF(AND(D48="SI",E48="OK",'37'!$A$47&lt;&gt;""),M48&amp;" - "&amp;C48,"")</f>
        <v>37 - Erogazioni contributi e sussidi buoni - vaucher regionali</v>
      </c>
      <c r="V48" s="3" t="str">
        <f>IF(AND(U48&lt;&gt;"",'37'!$A$47&lt;&gt;""),'37'!$A$47,"")</f>
        <v>Pubblicità dei criteri di assegnazione dei contributi, sussidi e buoni voucher regionali. Motivazione puntuale dell'atto con il quale viene disposta la concessione di un beneficio economico salvaguardando la privacy.Pubblicazione dei provvedimenti di assegnazione dei benefici economici. Verifica puntuale rispetto della normativa regionale.</v>
      </c>
    </row>
    <row r="49" spans="2:22" s="3" customFormat="1" ht="20.100000000000001" customHeight="1" thickBot="1">
      <c r="B49" s="58">
        <f t="shared" si="5"/>
        <v>38</v>
      </c>
      <c r="C49" s="21" t="str">
        <f>'38'!A3</f>
        <v>Formazione di determinazioni, ordinanze, decreti ed altri atti amministrativi</v>
      </c>
      <c r="D49" s="4" t="str">
        <f>'38'!$F$2</f>
        <v>SI</v>
      </c>
      <c r="E49" s="4" t="str">
        <f>IF(D49="SI",IF('38'!$B$44="Presenti campi non compilati","Errore","OK"),"-")</f>
        <v>OK</v>
      </c>
      <c r="F49" s="56" t="str">
        <f>IF(D49="SI",IF('38'!$A$47&lt;&gt;"","SI","NO"),"-")</f>
        <v>SI</v>
      </c>
      <c r="G49" s="3" t="str">
        <f t="shared" si="6"/>
        <v>38 - Formazione di determinazioni, ordinanze, decreti ed altri atti amministrativi</v>
      </c>
      <c r="H49" s="50">
        <f>IF(AND(D49="SI",E49="OK"),'38'!$B$24,"Processo non sottoposto a mappatura e valutazione del rischio")</f>
        <v>1.3333333333333333</v>
      </c>
      <c r="I49" s="50">
        <f>IF(AND(D49="SI",E49="OK"),'38'!$B$40,"")</f>
        <v>1.25</v>
      </c>
      <c r="J49" s="50">
        <f>IF(AND(D49="SI",E49="OK"),'38'!$B$44,"")</f>
        <v>1.6666666666666665</v>
      </c>
      <c r="L49" s="3">
        <v>38</v>
      </c>
      <c r="M49" s="44" t="str">
        <f t="shared" si="7"/>
        <v>38</v>
      </c>
      <c r="O49" s="46">
        <f t="shared" si="8"/>
        <v>0</v>
      </c>
      <c r="P49" s="46" t="str">
        <f t="shared" si="9"/>
        <v>38 - Formazione di determinazioni, ordinanze, decreti ed altri atti amministrativi</v>
      </c>
      <c r="Q49" s="46">
        <f t="shared" si="10"/>
        <v>0</v>
      </c>
      <c r="R49" s="46">
        <f t="shared" si="11"/>
        <v>0</v>
      </c>
      <c r="S49" s="46">
        <f t="shared" si="12"/>
        <v>0</v>
      </c>
      <c r="T49" s="3">
        <v>38</v>
      </c>
      <c r="U49" t="str">
        <f>IF(AND(D49="SI",E49="OK",'38'!$A$47&lt;&gt;""),M49&amp;" - "&amp;C49,"")</f>
        <v>38 - Formazione di determinazioni, ordinanze, decreti ed altri atti amministrativi</v>
      </c>
      <c r="V49" s="3" t="str">
        <f>IF(AND(U49&lt;&gt;"",'38'!$A$47&lt;&gt;""),'38'!$A$47,"")</f>
        <v>Rispetto della Legge n. 241/90 e del D.lgs. n. 267/2000 e delle norme speciali.</v>
      </c>
    </row>
    <row r="50" spans="2:22" s="3" customFormat="1" ht="20.100000000000001" customHeight="1" thickBot="1">
      <c r="B50" s="58">
        <f t="shared" si="5"/>
        <v>39</v>
      </c>
      <c r="C50" s="21" t="str">
        <f>'39'!A3</f>
        <v>Designazione dei rappresentanti dell'ente presso enti, società, fondazioni</v>
      </c>
      <c r="D50" s="4" t="str">
        <f>'39'!$F$2</f>
        <v>SI</v>
      </c>
      <c r="E50" s="4" t="str">
        <f>IF(D50="SI",IF('39'!$B$44="Presenti campi non compilati","Errore","OK"),"-")</f>
        <v>OK</v>
      </c>
      <c r="F50" s="56" t="str">
        <f>IF(D50="SI",IF('39'!$A$47&lt;&gt;"","SI","NO"),"-")</f>
        <v>SI</v>
      </c>
      <c r="G50" s="3" t="str">
        <f t="shared" si="6"/>
        <v>39 - Designazione dei rappresentanti dell'ente presso enti, società, fondazioni</v>
      </c>
      <c r="H50" s="50">
        <f>IF(AND(D50="SI",E50="OK"),'39'!$B$24,"Processo non sottoposto a mappatura e valutazione del rischio")</f>
        <v>3.3333333333333335</v>
      </c>
      <c r="I50" s="50">
        <f>IF(AND(D50="SI",E50="OK"),'39'!$B$40,"")</f>
        <v>1.75</v>
      </c>
      <c r="J50" s="50">
        <f>IF(AND(D50="SI",E50="OK"),'39'!$B$44,"")</f>
        <v>5.8333333333333339</v>
      </c>
      <c r="L50" s="3">
        <v>39</v>
      </c>
      <c r="M50" s="44" t="str">
        <f t="shared" si="7"/>
        <v>39</v>
      </c>
      <c r="O50" s="46">
        <f t="shared" si="8"/>
        <v>0</v>
      </c>
      <c r="P50" s="46">
        <f t="shared" si="9"/>
        <v>0</v>
      </c>
      <c r="Q50" s="46" t="str">
        <f t="shared" si="10"/>
        <v>39 - Designazione dei rappresentanti dell'ente presso enti, società, fondazioni</v>
      </c>
      <c r="R50" s="46">
        <f t="shared" si="11"/>
        <v>0</v>
      </c>
      <c r="S50" s="46">
        <f t="shared" si="12"/>
        <v>0</v>
      </c>
      <c r="T50" s="3">
        <v>39</v>
      </c>
      <c r="U50" t="str">
        <f>IF(AND(D50="SI",E50="OK",'39'!$A$47&lt;&gt;""),M50&amp;" - "&amp;C50,"")</f>
        <v>39 - Designazione dei rappresentanti dell'ente presso enti, società, fondazioni</v>
      </c>
      <c r="V50" s="3" t="str">
        <f>IF(AND(U50&lt;&gt;"",'39'!$A$47&lt;&gt;""),'39'!$A$47,"")</f>
        <v xml:space="preserve">Vanno distinte designazioni che prevedono un compenso dalle designazioni che invece prevedano un compenso. Maggiore è il compenso, maggiori devono essere le misure di prevenzione della corruzione. Si tenga però presente che il PTPCT è rivolto quasi esclusivamente a comportamenti e processi di competenza della struttura amministrativa e gestionale e non al comportamento di organismi politici. </v>
      </c>
    </row>
    <row r="51" spans="2:22" s="3" customFormat="1" ht="20.100000000000001" customHeight="1" thickBot="1">
      <c r="B51" s="58">
        <f t="shared" si="5"/>
        <v>40</v>
      </c>
      <c r="C51" s="21" t="str">
        <f>'40'!A3</f>
        <v xml:space="preserve">Variante in corso di esecuzione del contratto </v>
      </c>
      <c r="D51" s="4" t="str">
        <f>'40'!$F$2</f>
        <v>SI</v>
      </c>
      <c r="E51" s="4" t="str">
        <f>IF(D51="SI",IF('40'!$B$44="Presenti campi non compilati","Errore","OK"),"-")</f>
        <v>OK</v>
      </c>
      <c r="F51" s="56" t="str">
        <f>IF(D51="SI",IF('40'!$A$47&lt;&gt;"","SI","NO"),"-")</f>
        <v>SI</v>
      </c>
      <c r="G51" s="3" t="str">
        <f t="shared" si="6"/>
        <v xml:space="preserve">40 - Variante in corso di esecuzione del contratto </v>
      </c>
      <c r="H51" s="50">
        <f>IF(AND(D51="SI",E51="OK"),'40'!$B$24,"Processo non sottoposto a mappatura e valutazione del rischio")</f>
        <v>3</v>
      </c>
      <c r="I51" s="50">
        <f>IF(AND(D51="SI",E51="OK"),'40'!$B$40,"")</f>
        <v>1.25</v>
      </c>
      <c r="J51" s="50">
        <f>IF(AND(D51="SI",E51="OK"),'40'!$B$44,"")</f>
        <v>3.75</v>
      </c>
      <c r="L51" s="3">
        <v>40</v>
      </c>
      <c r="M51" s="44" t="str">
        <f t="shared" si="7"/>
        <v>40</v>
      </c>
      <c r="O51" s="46">
        <f t="shared" si="8"/>
        <v>0</v>
      </c>
      <c r="P51" s="46" t="str">
        <f t="shared" si="9"/>
        <v xml:space="preserve">40 - Variante in corso di esecuzione del contratto </v>
      </c>
      <c r="Q51" s="46">
        <f t="shared" si="10"/>
        <v>0</v>
      </c>
      <c r="R51" s="46">
        <f t="shared" si="11"/>
        <v>0</v>
      </c>
      <c r="S51" s="46">
        <f t="shared" si="12"/>
        <v>0</v>
      </c>
      <c r="T51" s="3">
        <v>40</v>
      </c>
      <c r="U51" t="str">
        <f>IF(AND(D51="SI",E51="OK",'40'!$A$47&lt;&gt;""),M51&amp;" - "&amp;C51,"")</f>
        <v xml:space="preserve">40 - Variante in corso di esecuzione del contratto </v>
      </c>
      <c r="V51" s="3" t="str">
        <f>IF(AND(U51&lt;&gt;"",'40'!$A$47&lt;&gt;""),'40'!$A$47,"")</f>
        <v>Obbligo di adeguata e specifica motivazione nell'atto di approvazione delle varianti specificandone le cause. Obbligo di comunicare al RPC, con cadenza semestrale gli atti adozioni in corso d'opera. Verifica del corretto assolvimento dell'obbligo di comunicazione dell'ANAC delle variazioni approvate e autorizzate ai sensi dell'art.106 del D.lgs.  50/2016.</v>
      </c>
    </row>
    <row r="52" spans="2:22" s="3" customFormat="1" ht="20.100000000000001" customHeight="1" thickBot="1">
      <c r="B52" s="58">
        <f t="shared" si="5"/>
        <v>41</v>
      </c>
      <c r="C52" s="21" t="str">
        <f>'41'!A3</f>
        <v>Autorizzazioni al personale</v>
      </c>
      <c r="D52" s="4" t="str">
        <f>'41'!$F$2</f>
        <v>SI</v>
      </c>
      <c r="E52" s="4" t="str">
        <f>IF(D52="SI",IF('41'!$B$44="Presenti campi non compilati","Errore","OK"),"-")</f>
        <v>OK</v>
      </c>
      <c r="F52" s="56" t="str">
        <f>IF(D52="SI",IF('41'!$A$47&lt;&gt;"","SI","NO"),"-")</f>
        <v>SI</v>
      </c>
      <c r="G52" s="3" t="str">
        <f t="shared" si="6"/>
        <v>41 - Autorizzazioni al personale</v>
      </c>
      <c r="H52" s="50">
        <f>IF(AND(D52="SI",E52="OK"),'41'!$B$24,"Processo non sottoposto a mappatura e valutazione del rischio")</f>
        <v>1.8333333333333333</v>
      </c>
      <c r="I52" s="50">
        <f>IF(AND(D52="SI",E52="OK"),'41'!$B$40,"")</f>
        <v>2.5</v>
      </c>
      <c r="J52" s="50">
        <f>IF(AND(D52="SI",E52="OK"),'41'!$B$44,"")</f>
        <v>4.583333333333333</v>
      </c>
      <c r="L52" s="3">
        <v>41</v>
      </c>
      <c r="M52" s="44" t="str">
        <f t="shared" si="7"/>
        <v>41</v>
      </c>
      <c r="O52" s="46">
        <f t="shared" si="8"/>
        <v>0</v>
      </c>
      <c r="P52" s="46">
        <f t="shared" si="9"/>
        <v>0</v>
      </c>
      <c r="Q52" s="46" t="str">
        <f t="shared" si="10"/>
        <v>41 - Autorizzazioni al personale</v>
      </c>
      <c r="R52" s="46">
        <f t="shared" si="11"/>
        <v>0</v>
      </c>
      <c r="S52" s="46">
        <f t="shared" si="12"/>
        <v>0</v>
      </c>
      <c r="T52" s="3">
        <v>41</v>
      </c>
      <c r="U52" t="str">
        <f>IF(AND(D52="SI",E52="OK",'41'!$A$47&lt;&gt;""),M52&amp;" - "&amp;C52,"")</f>
        <v>41 - Autorizzazioni al personale</v>
      </c>
      <c r="V52" s="3" t="str">
        <f>IF(AND(U52&lt;&gt;"",'41'!$A$47&lt;&gt;""),'41'!$A$47,"")</f>
        <v>Rispetto del codice di comportamento.</v>
      </c>
    </row>
    <row r="53" spans="2:22" s="3" customFormat="1" ht="20.100000000000001" customHeight="1" thickBot="1">
      <c r="B53" s="58">
        <f t="shared" si="5"/>
        <v>42</v>
      </c>
      <c r="C53" s="21" t="str">
        <f>'42'!A3</f>
        <v>Transazioni, accordi bonari e arbitrati</v>
      </c>
      <c r="D53" s="4" t="str">
        <f>'42'!$F$2</f>
        <v>SI</v>
      </c>
      <c r="E53" s="4" t="str">
        <f>IF(D53="SI",IF('42'!$B$44="Presenti campi non compilati","Errore","OK"),"-")</f>
        <v>OK</v>
      </c>
      <c r="F53" s="56" t="str">
        <f>IF(D53="SI",IF('42'!$A$47&lt;&gt;"","SI","NO"),"-")</f>
        <v>SI</v>
      </c>
      <c r="G53" s="3" t="str">
        <f t="shared" si="6"/>
        <v>42 - Transazioni, accordi bonari e arbitrati</v>
      </c>
      <c r="H53" s="50">
        <f>IF(AND(D53="SI",E53="OK"),'42'!$B$24,"Processo non sottoposto a mappatura e valutazione del rischio")</f>
        <v>2.6666666666666665</v>
      </c>
      <c r="I53" s="50">
        <f>IF(AND(D53="SI",E53="OK"),'42'!$B$40,"")</f>
        <v>2.75</v>
      </c>
      <c r="J53" s="50">
        <f>IF(AND(D53="SI",E53="OK"),'42'!$B$44,"")</f>
        <v>7.333333333333333</v>
      </c>
      <c r="L53" s="3">
        <v>42</v>
      </c>
      <c r="M53" s="44" t="str">
        <f t="shared" si="7"/>
        <v>42</v>
      </c>
      <c r="O53" s="46">
        <f t="shared" si="8"/>
        <v>0</v>
      </c>
      <c r="P53" s="46">
        <f t="shared" si="9"/>
        <v>0</v>
      </c>
      <c r="Q53" s="46" t="str">
        <f t="shared" si="10"/>
        <v>42 - Transazioni, accordi bonari e arbitrati</v>
      </c>
      <c r="R53" s="46">
        <f t="shared" si="11"/>
        <v>0</v>
      </c>
      <c r="S53" s="46">
        <f t="shared" si="12"/>
        <v>0</v>
      </c>
      <c r="T53" s="3">
        <v>42</v>
      </c>
      <c r="U53" t="str">
        <f>IF(AND(D53="SI",E53="OK",'42'!$A$47&lt;&gt;""),M53&amp;" - "&amp;C53,"")</f>
        <v>42 - Transazioni, accordi bonari e arbitrati</v>
      </c>
      <c r="V53" s="3" t="str">
        <f>IF(AND(U53&lt;&gt;"",'42'!$A$47&lt;&gt;""),'42'!$A$47,"")</f>
        <v>Adeguata e analitica motivazione dell'atto e degli interventi da attuare sugli immobili comunali. Pubblicazione sul sito istituzionale del Comune del soggetto/beneficiario e dell'importo economico.</v>
      </c>
    </row>
    <row r="54" spans="2:22" s="3" customFormat="1" ht="20.100000000000001" customHeight="1" thickBot="1">
      <c r="B54" s="58">
        <f t="shared" si="5"/>
        <v>43</v>
      </c>
      <c r="C54" s="21" t="str">
        <f>'43'!A3</f>
        <v>Gestione degli alloggi pubblici</v>
      </c>
      <c r="D54" s="4" t="str">
        <f>'43'!$F$2</f>
        <v>SI</v>
      </c>
      <c r="E54" s="4" t="str">
        <f>IF(D54="SI",IF('43'!$B$44="Presenti campi non compilati","Errore","OK"),"-")</f>
        <v>OK</v>
      </c>
      <c r="F54" s="56" t="str">
        <f>IF(D54="SI",IF('43'!$A$47&lt;&gt;"","SI","NO"),"-")</f>
        <v>SI</v>
      </c>
      <c r="G54" s="3" t="str">
        <f t="shared" si="6"/>
        <v>43 - Gestione degli alloggi pubblici</v>
      </c>
      <c r="H54" s="50">
        <f>IF(AND(D54="SI",E54="OK"),'43'!$B$24,"Processo non sottoposto a mappatura e valutazione del rischio")</f>
        <v>2.6666666666666665</v>
      </c>
      <c r="I54" s="50">
        <f>IF(AND(D54="SI",E54="OK"),'43'!$B$40,"")</f>
        <v>0.75</v>
      </c>
      <c r="J54" s="50">
        <f>IF(AND(D54="SI",E54="OK"),'43'!$B$44,"")</f>
        <v>2</v>
      </c>
      <c r="L54" s="3">
        <v>43</v>
      </c>
      <c r="M54" s="44" t="str">
        <f t="shared" si="7"/>
        <v>43</v>
      </c>
      <c r="O54" s="46">
        <f t="shared" si="8"/>
        <v>0</v>
      </c>
      <c r="P54" s="46" t="str">
        <f t="shared" si="9"/>
        <v>43 - Gestione degli alloggi pubblici</v>
      </c>
      <c r="Q54" s="46">
        <f t="shared" si="10"/>
        <v>0</v>
      </c>
      <c r="R54" s="46">
        <f t="shared" si="11"/>
        <v>0</v>
      </c>
      <c r="S54" s="46">
        <f t="shared" si="12"/>
        <v>0</v>
      </c>
      <c r="T54" s="3">
        <v>43</v>
      </c>
      <c r="U54" t="str">
        <f>IF(AND(D54="SI",E54="OK",'43'!$A$47&lt;&gt;""),M54&amp;" - "&amp;C54,"")</f>
        <v>43 - Gestione degli alloggi pubblici</v>
      </c>
      <c r="V54" s="3" t="str">
        <f>IF(AND(U54&lt;&gt;"",'43'!$A$47&lt;&gt;""),'43'!$A$47,"")</f>
        <v>Le graduatorie per l'assegnazione degli alloggi popolari dovranno essere redatte esclusivamente da soggetti terzi rispetto ai dipendenti dell'ufficio. Ci si rivolga prioritariamente alle prestazioni di esperti di comuni e agenzie autonome.</v>
      </c>
    </row>
    <row r="55" spans="2:22" s="3" customFormat="1" ht="20.100000000000001" customHeight="1" thickBot="1">
      <c r="B55" s="58">
        <f t="shared" si="5"/>
        <v>44</v>
      </c>
      <c r="C55" s="21" t="str">
        <f>'44'!A3</f>
        <v xml:space="preserve">Borse di studio </v>
      </c>
      <c r="D55" s="4" t="str">
        <f>'44'!$F$2</f>
        <v>SI</v>
      </c>
      <c r="E55" s="4" t="str">
        <f>IF(D55="SI",IF('44'!$B$44="Presenti campi non compilati","Errore","OK"),"-")</f>
        <v>OK</v>
      </c>
      <c r="F55" s="56" t="str">
        <f>IF(D55="SI",IF('44'!$A$47&lt;&gt;"","SI","NO"),"-")</f>
        <v>SI</v>
      </c>
      <c r="G55" s="3" t="str">
        <f t="shared" si="6"/>
        <v xml:space="preserve">44 - Borse di studio </v>
      </c>
      <c r="H55" s="50">
        <f>IF(AND(D55="SI",E55="OK"),'44'!$B$24,"Processo non sottoposto a mappatura e valutazione del rischio")</f>
        <v>2.6666666666666665</v>
      </c>
      <c r="I55" s="50">
        <f>IF(AND(D55="SI",E55="OK"),'44'!$B$40,"")</f>
        <v>1.25</v>
      </c>
      <c r="J55" s="50">
        <f>IF(AND(D55="SI",E55="OK"),'44'!$B$44,"")</f>
        <v>3.333333333333333</v>
      </c>
      <c r="L55" s="3">
        <v>44</v>
      </c>
      <c r="M55" s="44" t="str">
        <f t="shared" si="7"/>
        <v>44</v>
      </c>
      <c r="O55" s="46">
        <f t="shared" si="8"/>
        <v>0</v>
      </c>
      <c r="P55" s="46" t="str">
        <f t="shared" si="9"/>
        <v xml:space="preserve">44 - Borse di studio </v>
      </c>
      <c r="Q55" s="46">
        <f t="shared" si="10"/>
        <v>0</v>
      </c>
      <c r="R55" s="46">
        <f t="shared" si="11"/>
        <v>0</v>
      </c>
      <c r="S55" s="46">
        <f t="shared" si="12"/>
        <v>0</v>
      </c>
      <c r="T55" s="3">
        <v>44</v>
      </c>
      <c r="U55" t="str">
        <f>IF(AND(D55="SI",E55="OK",'44'!$A$47&lt;&gt;""),M55&amp;" - "&amp;C55,"")</f>
        <v xml:space="preserve">44 - Borse di studio </v>
      </c>
      <c r="V55" s="3" t="str">
        <f>IF(AND(U55&lt;&gt;"",'44'!$A$47&lt;&gt;""),'44'!$A$47,"")</f>
        <v>Pubblicità dei criteri adottati dall'Amministrazione e verifica della corretta applicazione. Controlli a campione.</v>
      </c>
    </row>
    <row r="56" spans="2:22" s="3" customFormat="1" ht="20.100000000000001" customHeight="1" thickBot="1">
      <c r="B56" s="58">
        <f t="shared" si="5"/>
        <v>45</v>
      </c>
      <c r="C56" s="21" t="str">
        <f>'45'!A3</f>
        <v>Vigilanza sulla circolazione e la sosta</v>
      </c>
      <c r="D56" s="4" t="str">
        <f>'45'!$F$2</f>
        <v>SI</v>
      </c>
      <c r="E56" s="4" t="str">
        <f>IF(D56="SI",IF('45'!$B$44="Presenti campi non compilati","Errore","OK"),"-")</f>
        <v>OK</v>
      </c>
      <c r="F56" s="56" t="str">
        <f>IF(D56="SI",IF('45'!$A$47&lt;&gt;"","SI","NO"),"-")</f>
        <v>SI</v>
      </c>
      <c r="G56" s="3" t="str">
        <f t="shared" si="6"/>
        <v>45 - Vigilanza sulla circolazione e la sosta</v>
      </c>
      <c r="H56" s="50">
        <f>IF(AND(D56="SI",E56="OK"),'45'!$B$24,"Processo non sottoposto a mappatura e valutazione del rischio")</f>
        <v>1.6666666666666667</v>
      </c>
      <c r="I56" s="50">
        <f>IF(AND(D56="SI",E56="OK"),'45'!$B$40,"")</f>
        <v>1</v>
      </c>
      <c r="J56" s="50">
        <f>IF(AND(D56="SI",E56="OK"),'45'!$B$44,"")</f>
        <v>1.6666666666666667</v>
      </c>
      <c r="L56" s="3">
        <v>45</v>
      </c>
      <c r="M56" s="44" t="str">
        <f t="shared" si="7"/>
        <v>45</v>
      </c>
      <c r="O56" s="46">
        <f t="shared" si="8"/>
        <v>0</v>
      </c>
      <c r="P56" s="46" t="str">
        <f t="shared" si="9"/>
        <v>45 - Vigilanza sulla circolazione e la sosta</v>
      </c>
      <c r="Q56" s="46">
        <f t="shared" si="10"/>
        <v>0</v>
      </c>
      <c r="R56" s="46">
        <f t="shared" si="11"/>
        <v>0</v>
      </c>
      <c r="S56" s="46">
        <f t="shared" si="12"/>
        <v>0</v>
      </c>
      <c r="T56" s="3">
        <v>45</v>
      </c>
      <c r="U56" t="str">
        <f>IF(AND(D56="SI",E56="OK",'45'!$A$47&lt;&gt;""),M56&amp;" - "&amp;C56,"")</f>
        <v>45 - Vigilanza sulla circolazione e la sosta</v>
      </c>
      <c r="V56" s="3" t="str">
        <f>IF(AND(U56&lt;&gt;"",'45'!$A$47&lt;&gt;""),'45'!$A$47,"")</f>
        <v>Questo processo può essere assimilato a quello sulle sanzioni del CDS qualora gli ausiliari del traffico siano dei dipendneti pubblici; quando invece sono dei dipendenti di gestori delle aree parcheggio e non abbiamo la qualifica di incaricato di pubblico servizio, nei provvedimenti convenzionali con cui si assegnano dette aree, andrà compiutamentre definito il loro ruolo e soprattutto i controlli a loro carico.</v>
      </c>
    </row>
    <row r="57" spans="2:22" s="3" customFormat="1" ht="20.100000000000001" customHeight="1" thickBot="1">
      <c r="B57" s="58">
        <f t="shared" si="5"/>
        <v>46</v>
      </c>
      <c r="C57" s="21" t="str">
        <f>'46'!A3</f>
        <v xml:space="preserve">Controllo servizi esternalizzati </v>
      </c>
      <c r="D57" s="4" t="str">
        <f>'46'!$F$2</f>
        <v>SI</v>
      </c>
      <c r="E57" s="4" t="str">
        <f>IF(D57="SI",IF('46'!$B$44="Presenti campi non compilati","Errore","OK"),"-")</f>
        <v>OK</v>
      </c>
      <c r="F57" s="56" t="str">
        <f>IF(D57="SI",IF('46'!$A$47&lt;&gt;"","SI","NO"),"-")</f>
        <v>SI</v>
      </c>
      <c r="G57" s="3" t="str">
        <f t="shared" si="6"/>
        <v xml:space="preserve">46 - Controllo servizi esternalizzati </v>
      </c>
      <c r="H57" s="50">
        <f>IF(AND(D57="SI",E57="OK"),'46'!$B$24,"Processo non sottoposto a mappatura e valutazione del rischio")</f>
        <v>3.3333333333333335</v>
      </c>
      <c r="I57" s="50">
        <f>IF(AND(D57="SI",E57="OK"),'46'!$B$40,"")</f>
        <v>2.75</v>
      </c>
      <c r="J57" s="50">
        <f>IF(AND(D57="SI",E57="OK"),'46'!$B$44,"")</f>
        <v>9.1666666666666679</v>
      </c>
      <c r="L57" s="3">
        <v>46</v>
      </c>
      <c r="M57" s="44" t="str">
        <f t="shared" si="7"/>
        <v>46</v>
      </c>
      <c r="O57" s="46">
        <f t="shared" si="8"/>
        <v>0</v>
      </c>
      <c r="P57" s="46">
        <f t="shared" si="9"/>
        <v>0</v>
      </c>
      <c r="Q57" s="46">
        <f t="shared" si="10"/>
        <v>0</v>
      </c>
      <c r="R57" s="46" t="str">
        <f t="shared" si="11"/>
        <v xml:space="preserve">46 - Controllo servizi esternalizzati </v>
      </c>
      <c r="S57" s="46">
        <f t="shared" si="12"/>
        <v>0</v>
      </c>
      <c r="T57" s="3">
        <v>46</v>
      </c>
      <c r="U57" t="str">
        <f>IF(AND(D57="SI",E57="OK",'46'!$A$47&lt;&gt;""),M57&amp;" - "&amp;C57,"")</f>
        <v xml:space="preserve">46 - Controllo servizi esternalizzati </v>
      </c>
      <c r="V57" s="3" t="str">
        <f>IF(AND(U57&lt;&gt;"",'46'!$A$47&lt;&gt;""),'46'!$A$47,"")</f>
        <v xml:space="preserve">Esercizio del controllo analogo sugli Enti/Società che gestiscono i servizi esternalizzati. Indagine di Customer Satifisaction. </v>
      </c>
    </row>
    <row r="58" spans="2:22" s="3" customFormat="1" ht="20.100000000000001" customHeight="1" thickBot="1">
      <c r="B58" s="58">
        <f t="shared" si="5"/>
        <v>47</v>
      </c>
      <c r="C58" s="21" t="str">
        <f>'47'!A3</f>
        <v>Affidamenti in house</v>
      </c>
      <c r="D58" s="4" t="str">
        <f>'47'!$F$2</f>
        <v>SI</v>
      </c>
      <c r="E58" s="4" t="str">
        <f>IF(D58="SI",IF('47'!$B$44="Presenti campi non compilati","Errore","OK"),"-")</f>
        <v>OK</v>
      </c>
      <c r="F58" s="56" t="str">
        <f>IF(D58="SI",IF('47'!$A$47&lt;&gt;"","SI","NO"),"-")</f>
        <v>SI</v>
      </c>
      <c r="G58" s="3" t="str">
        <f t="shared" si="6"/>
        <v>47 - Affidamenti in house</v>
      </c>
      <c r="H58" s="50">
        <f>IF(AND(D58="SI",E58="OK"),'47'!$B$24,"Processo non sottoposto a mappatura e valutazione del rischio")</f>
        <v>3.1666666666666665</v>
      </c>
      <c r="I58" s="50">
        <f>IF(AND(D58="SI",E58="OK"),'47'!$B$40,"")</f>
        <v>1.5</v>
      </c>
      <c r="J58" s="50">
        <f>IF(AND(D58="SI",E58="OK"),'47'!$B$44,"")</f>
        <v>4.75</v>
      </c>
      <c r="L58" s="3">
        <v>47</v>
      </c>
      <c r="M58" s="44" t="str">
        <f t="shared" si="7"/>
        <v>47</v>
      </c>
      <c r="O58" s="46">
        <f t="shared" si="8"/>
        <v>0</v>
      </c>
      <c r="P58" s="46">
        <f t="shared" si="9"/>
        <v>0</v>
      </c>
      <c r="Q58" s="46" t="str">
        <f t="shared" si="10"/>
        <v>47 - Affidamenti in house</v>
      </c>
      <c r="R58" s="46">
        <f t="shared" si="11"/>
        <v>0</v>
      </c>
      <c r="S58" s="46">
        <f t="shared" si="12"/>
        <v>0</v>
      </c>
      <c r="T58" s="3">
        <v>47</v>
      </c>
      <c r="U58" t="str">
        <f>IF(AND(D58="SI",E58="OK",'47'!$A$47&lt;&gt;""),M58&amp;" - "&amp;C58,"")</f>
        <v>47 - Affidamenti in house</v>
      </c>
      <c r="V58" s="3" t="str">
        <f>IF(AND(U58&lt;&gt;"",'47'!$A$47&lt;&gt;""),'47'!$A$47,"")</f>
        <v>Nel caso di affidamenti di gestioni di questo tipo, si provveda sempre sulla base di procedimenti ad evidenza pubblica e si sposta l'individuazione delle caratteristiche potenziali degli affidatari, in termini di economicità e funzionalità, dalla fase decisionale a quella di programmazione. In questo modo i responsabili dei servizi avranno poco margine per affidamenti discrezionali.</v>
      </c>
    </row>
    <row r="59" spans="2:22" ht="20.100000000000001" customHeight="1" thickBot="1">
      <c r="B59" s="58">
        <f t="shared" si="5"/>
        <v>49</v>
      </c>
      <c r="C59" s="21" t="str">
        <f>'49'!$A$3</f>
        <v>Registrazioni e rilascio certificazioni in materia anagrafica ed elettorale</v>
      </c>
      <c r="D59" s="4" t="str">
        <f>'49'!$F$2</f>
        <v>SI</v>
      </c>
      <c r="E59" s="4" t="str">
        <f>IF(D59="SI",IF('49'!$B$44="Presenti campi non compilati","Errore","OK"),"-")</f>
        <v>OK</v>
      </c>
      <c r="F59" s="56" t="str">
        <f>IF(D59="SI",IF('49'!$A$47&lt;&gt;"","SI","NO"),"-")</f>
        <v>SI</v>
      </c>
      <c r="G59" s="3" t="str">
        <f t="shared" si="6"/>
        <v>49 - Registrazioni e rilascio certificazioni in materia anagrafica ed elettorale</v>
      </c>
      <c r="H59" s="50">
        <f>IF(AND(D59="SI",E59="OK"),'49'!$B$24,"Processo non sottoposto a mappatura e valutazione del rischio")</f>
        <v>3.1666666666666665</v>
      </c>
      <c r="I59" s="50">
        <f>IF(AND(D59="SI",E59="OK"),'49'!$B$40,"")</f>
        <v>0.75</v>
      </c>
      <c r="J59" s="50">
        <f>IF(AND(D59="SI",E59="OK"),'49'!$B$44,"")</f>
        <v>2.375</v>
      </c>
      <c r="L59" s="3">
        <v>49</v>
      </c>
      <c r="M59" s="44" t="str">
        <f t="shared" si="7"/>
        <v>49</v>
      </c>
      <c r="O59" s="46">
        <f t="shared" si="8"/>
        <v>0</v>
      </c>
      <c r="P59" s="46" t="str">
        <f t="shared" si="9"/>
        <v>49 - Registrazioni e rilascio certificazioni in materia anagrafica ed elettorale</v>
      </c>
      <c r="Q59" s="46">
        <f t="shared" si="10"/>
        <v>0</v>
      </c>
      <c r="R59" s="46">
        <f t="shared" si="11"/>
        <v>0</v>
      </c>
      <c r="S59" s="46">
        <f t="shared" si="12"/>
        <v>0</v>
      </c>
      <c r="T59" s="3">
        <v>49</v>
      </c>
      <c r="U59" t="str">
        <f>IF(AND(D59="SI",E59="OK",'49'!$A$47&lt;&gt;""),M59&amp;" - "&amp;C59,"")</f>
        <v>49 - Registrazioni e rilascio certificazioni in materia anagrafica ed elettorale</v>
      </c>
      <c r="V59" s="3" t="str">
        <f>IF(AND(U59&lt;&gt;"",'49'!$A$47&lt;&gt;""),'49'!$A$47,"")</f>
        <v>Adozione di procedure standardizzate</v>
      </c>
    </row>
    <row r="60" spans="2:22" ht="20.100000000000001" customHeight="1" thickBot="1">
      <c r="B60" s="58">
        <f t="shared" si="5"/>
        <v>52</v>
      </c>
      <c r="C60" s="21" t="str">
        <f>'52'!$A$3</f>
        <v xml:space="preserve">Rilascio nuove residenze </v>
      </c>
      <c r="D60" s="4" t="str">
        <f>'52'!$F$2</f>
        <v>SI</v>
      </c>
      <c r="E60" s="4" t="str">
        <f>IF(D60="SI",IF('52'!$B$44="Presenti campi non compilati","Errore","OK"),"-")</f>
        <v>OK</v>
      </c>
      <c r="F60" s="56" t="str">
        <f>IF(D60="SI",IF('52'!$A$47&lt;&gt;"","SI","NO"),"-")</f>
        <v>SI</v>
      </c>
      <c r="G60" s="3" t="str">
        <f t="shared" si="6"/>
        <v xml:space="preserve">52 - Rilascio nuove residenze </v>
      </c>
      <c r="H60" s="50">
        <f>IF(AND(D60="SI",E60="OK"),'52'!$B$24,"Processo non sottoposto a mappatura e valutazione del rischio")</f>
        <v>2.5</v>
      </c>
      <c r="I60" s="50">
        <f>IF(AND(D60="SI",E60="OK"),'52'!$B$40,"")</f>
        <v>1</v>
      </c>
      <c r="J60" s="50">
        <f>IF(AND(D60="SI",E60="OK"),'52'!$B$44,"")</f>
        <v>2.5</v>
      </c>
      <c r="L60" s="3">
        <v>52</v>
      </c>
      <c r="M60" s="44" t="str">
        <f t="shared" si="7"/>
        <v>52</v>
      </c>
      <c r="O60" s="46">
        <f t="shared" si="8"/>
        <v>0</v>
      </c>
      <c r="P60" s="46" t="str">
        <f t="shared" si="9"/>
        <v xml:space="preserve">52 - Rilascio nuove residenze </v>
      </c>
      <c r="Q60" s="46">
        <f t="shared" si="10"/>
        <v>0</v>
      </c>
      <c r="R60" s="46">
        <f t="shared" si="11"/>
        <v>0</v>
      </c>
      <c r="S60" s="46">
        <f t="shared" si="12"/>
        <v>0</v>
      </c>
      <c r="T60" s="3">
        <v>52</v>
      </c>
      <c r="U60" t="str">
        <f>IF(AND(D60="SI",E60="OK",'52'!$A$47&lt;&gt;""),M60&amp;" - "&amp;C60,"")</f>
        <v xml:space="preserve">52 - Rilascio nuove residenze </v>
      </c>
      <c r="V60" s="3" t="str">
        <f>IF(AND(U60&lt;&gt;"",'52'!$A$47&lt;&gt;""),'52'!$A$47,"")</f>
        <v>Verifica delle operazioni compiute dagli ufficiali d'anagrafe tenuto conto che il procedimento si basa anche sulle riusltanze degli accertamenti compiuti  dagli Agenti di Polizia Locale in merito al requisito della dimora abituale.</v>
      </c>
    </row>
    <row r="61" spans="2:22" ht="20.100000000000001" customHeight="1" thickBot="1">
      <c r="B61" s="58">
        <f t="shared" si="5"/>
        <v>53</v>
      </c>
      <c r="C61" s="21" t="str">
        <f>'53'!$A$3</f>
        <v xml:space="preserve">Trascrizioni sui registri di Stato Civile </v>
      </c>
      <c r="D61" s="4" t="str">
        <f>'53'!$F$2</f>
        <v>SI</v>
      </c>
      <c r="E61" s="4" t="str">
        <f>IF(D61="SI",IF('53'!$B$44="Presenti campi non compilati","Errore","OK"),"-")</f>
        <v>OK</v>
      </c>
      <c r="F61" s="56" t="str">
        <f>IF(D61="SI",IF('53'!$A$47&lt;&gt;"","SI","NO"),"-")</f>
        <v>SI</v>
      </c>
      <c r="G61" s="3" t="str">
        <f t="shared" si="6"/>
        <v xml:space="preserve">53 - Trascrizioni sui registri di Stato Civile </v>
      </c>
      <c r="H61" s="50">
        <f>IF(AND(D61="SI",E61="OK"),'53'!$B$24,"Processo non sottoposto a mappatura e valutazione del rischio")</f>
        <v>2.5</v>
      </c>
      <c r="I61" s="50">
        <f>IF(AND(D61="SI",E61="OK"),'53'!$B$40,"")</f>
        <v>1</v>
      </c>
      <c r="J61" s="50">
        <f>IF(AND(D61="SI",E61="OK"),'53'!$B$44,"")</f>
        <v>2.5</v>
      </c>
      <c r="L61" s="3">
        <v>53</v>
      </c>
      <c r="M61" s="44" t="str">
        <f t="shared" si="7"/>
        <v>53</v>
      </c>
      <c r="O61" s="46">
        <f t="shared" si="8"/>
        <v>0</v>
      </c>
      <c r="P61" s="46" t="str">
        <f t="shared" si="9"/>
        <v xml:space="preserve">53 - Trascrizioni sui registri di Stato Civile </v>
      </c>
      <c r="Q61" s="46">
        <f t="shared" si="10"/>
        <v>0</v>
      </c>
      <c r="R61" s="46">
        <f t="shared" si="11"/>
        <v>0</v>
      </c>
      <c r="S61" s="46">
        <f t="shared" si="12"/>
        <v>0</v>
      </c>
      <c r="T61" s="3">
        <v>53</v>
      </c>
      <c r="U61" t="str">
        <f>IF(AND(D61="SI",E61="OK",'53'!$A$47&lt;&gt;""),M61&amp;" - "&amp;C61,"")</f>
        <v xml:space="preserve">53 - Trascrizioni sui registri di Stato Civile </v>
      </c>
      <c r="V61" s="3" t="str">
        <f>IF(AND(U61&lt;&gt;"",'53'!$A$47&lt;&gt;""),'53'!$A$47,"")</f>
        <v>Rispetto delle procedure previste dal manuale sulla  qualità.</v>
      </c>
    </row>
    <row r="62" spans="2:22" ht="20.100000000000001" customHeight="1" thickBot="1">
      <c r="B62" s="58">
        <f t="shared" ref="B62" si="13">IF(OR(C62="Nuova scheda",C62=""),"",T62)</f>
        <v>54</v>
      </c>
      <c r="C62" s="21" t="str">
        <f>'54'!$A$3</f>
        <v xml:space="preserve">Procedimento disciplinare </v>
      </c>
      <c r="D62" s="4" t="str">
        <f>'54'!$F$2</f>
        <v>SI</v>
      </c>
      <c r="E62" s="4" t="str">
        <f>IF(D62="SI",IF('54'!$B$44="Presenti campi non compilati","Errore","OK"),"-")</f>
        <v>OK</v>
      </c>
      <c r="F62" s="56" t="str">
        <f>IF(D62="SI",IF('54'!$A$47&lt;&gt;"","SI","NO"),"-")</f>
        <v>SI</v>
      </c>
      <c r="G62" s="3" t="str">
        <f t="shared" ref="G62" si="14">IF(OR(C62="Nuova scheda",C62=""),"",M62&amp;" - "&amp;C62)</f>
        <v xml:space="preserve">54 - Procedimento disciplinare </v>
      </c>
      <c r="H62" s="50">
        <f>IF(AND(D62="SI",E62="OK"),'54'!$B$24,"Processo non sottoposto a mappatura e valutazione del rischio")</f>
        <v>2.6666666666666665</v>
      </c>
      <c r="I62" s="50">
        <f>IF(AND(D62="SI",E62="OK"),'54'!$B$40,"")</f>
        <v>1.75</v>
      </c>
      <c r="J62" s="50">
        <f>IF(AND(D62="SI",E62="OK"),'54'!$B$44,"")</f>
        <v>4.6666666666666661</v>
      </c>
      <c r="L62" s="3">
        <v>54</v>
      </c>
      <c r="M62" s="44" t="str">
        <f t="shared" ref="M62" si="15">IF(L62&lt;&gt;0,TEXT(L62,"00"),"")</f>
        <v>54</v>
      </c>
      <c r="O62" s="46">
        <f t="shared" ref="O62" si="16">IF(AND(D62="SI",E62="OK"),IF(AND(J62&gt;0,J62&lt;=1),G62,),)</f>
        <v>0</v>
      </c>
      <c r="P62" s="46">
        <f t="shared" ref="P62" si="17">IF(AND(D62="SI",E62="OK"),IF(AND(J62&gt;1,J62&lt;=4),G62,),)</f>
        <v>0</v>
      </c>
      <c r="Q62" s="46" t="str">
        <f t="shared" ref="Q62" si="18">IF(AND(D62="SI",E62="OK"),IF(AND(J62&gt;4,J62&lt;=9),G62,),)</f>
        <v xml:space="preserve">54 - Procedimento disciplinare </v>
      </c>
      <c r="R62" s="46">
        <f t="shared" ref="R62" si="19">IF(AND(D62="SI",E62="OK"),IF(AND(J62&gt;9,J62&lt;=16),G62,),)</f>
        <v>0</v>
      </c>
      <c r="S62" s="46">
        <f t="shared" ref="S62" si="20">IF(AND(D62="SI",E62="OK"),IF(AND(J62&gt;16,J62&lt;=25),G62,),)</f>
        <v>0</v>
      </c>
      <c r="T62" s="3">
        <v>54</v>
      </c>
      <c r="U62" t="str">
        <f>IF(AND(D62="SI",E62="OK",'54'!$A$47&lt;&gt;""),M62&amp;" - "&amp;C62,"")</f>
        <v xml:space="preserve">54 - Procedimento disciplinare </v>
      </c>
      <c r="V62" s="3" t="str">
        <f>IF(AND(U62&lt;&gt;"",'54'!$A$47&lt;&gt;""),'54'!$A$47,"")</f>
        <v>Verifica della correttta applicazione delle norme in materia di contestazione di illeciti disciplinari e di irrogazione delle sanzione in forma graduata e proporzionata;  Obbligo di comunicaizone semestrale al RPC sui procedimenti disciplinari avviati/conclusi e sulle sanzioni disciplianari irrogate.</v>
      </c>
    </row>
    <row r="63" spans="2:22" ht="20.100000000000001" customHeight="1" thickBot="1">
      <c r="B63" s="58">
        <f t="shared" ref="B63:B77" si="21">IF(OR(C63="Nuova scheda",C63=""),"",T63)</f>
        <v>55</v>
      </c>
      <c r="C63" s="21" t="str">
        <f>'55'!$A$3</f>
        <v xml:space="preserve">Controllo affissioni abusive </v>
      </c>
      <c r="D63" s="4" t="str">
        <f>'55'!$F$2</f>
        <v>SI</v>
      </c>
      <c r="E63" s="4" t="str">
        <f>IF(D63="SI",IF('55'!$B$44="Presenti campi non compilati","Errore","OK"),"-")</f>
        <v>OK</v>
      </c>
      <c r="F63" s="56" t="str">
        <f>IF(D63="SI",IF('55'!$A$47&lt;&gt;"","SI","NO"),"-")</f>
        <v>SI</v>
      </c>
      <c r="G63" s="3" t="str">
        <f t="shared" ref="G63:G77" si="22">IF(OR(C63="Nuova scheda",C63=""),"",M63&amp;" - "&amp;C63)</f>
        <v xml:space="preserve">55 - Controllo affissioni abusive </v>
      </c>
      <c r="H63" s="50">
        <f>IF(AND(D63="SI",E63="OK"),'55'!$B$24,"Processo non sottoposto a mappatura e valutazione del rischio")</f>
        <v>2.8333333333333335</v>
      </c>
      <c r="I63" s="50">
        <f>IF(AND(D63="SI",E63="OK"),'55'!$B$40,"")</f>
        <v>1.5</v>
      </c>
      <c r="J63" s="50">
        <f>IF(AND(D63="SI",E63="OK"),'55'!$B$44,"")</f>
        <v>4.25</v>
      </c>
      <c r="L63" s="3">
        <v>55</v>
      </c>
      <c r="M63" s="44" t="str">
        <f t="shared" ref="M63:M77" si="23">IF(L63&lt;&gt;0,TEXT(L63,"00"),"")</f>
        <v>55</v>
      </c>
      <c r="O63" s="46">
        <f t="shared" ref="O63:O77" si="24">IF(AND(D63="SI",E63="OK"),IF(AND(J63&gt;0,J63&lt;=1),G63,),)</f>
        <v>0</v>
      </c>
      <c r="P63" s="46">
        <f t="shared" ref="P63:P77" si="25">IF(AND(D63="SI",E63="OK"),IF(AND(J63&gt;1,J63&lt;=4),G63,),)</f>
        <v>0</v>
      </c>
      <c r="Q63" s="46" t="str">
        <f t="shared" ref="Q63:Q77" si="26">IF(AND(D63="SI",E63="OK"),IF(AND(J63&gt;4,J63&lt;=9),G63,),)</f>
        <v xml:space="preserve">55 - Controllo affissioni abusive </v>
      </c>
      <c r="R63" s="46">
        <f t="shared" ref="R63:R77" si="27">IF(AND(D63="SI",E63="OK"),IF(AND(J63&gt;9,J63&lt;=16),G63,),)</f>
        <v>0</v>
      </c>
      <c r="S63" s="46">
        <f t="shared" ref="S63:S77" si="28">IF(AND(D63="SI",E63="OK"),IF(AND(J63&gt;16,J63&lt;=25),G63,),)</f>
        <v>0</v>
      </c>
      <c r="T63" s="3">
        <v>55</v>
      </c>
      <c r="U63" t="str">
        <f>IF(AND(D63="SI",E63="OK",'55'!$A$47&lt;&gt;""),M63&amp;" - "&amp;C63,"")</f>
        <v xml:space="preserve">55 - Controllo affissioni abusive </v>
      </c>
      <c r="V63" s="3" t="str">
        <f>IF(AND(U63&lt;&gt;"",'55'!$A$47&lt;&gt;""),'55'!$A$47,"")</f>
        <v>Gestione delle segnalazioni da parte del Dirigente. Verifica della corretta applicazione del regolamento e delle sanzioni previste.</v>
      </c>
    </row>
    <row r="64" spans="2:22" ht="20.100000000000001" customHeight="1" thickBot="1">
      <c r="B64" s="58">
        <f t="shared" si="21"/>
        <v>56</v>
      </c>
      <c r="C64" s="21" t="str">
        <f>'56'!$A$3</f>
        <v>Indenizzi, risarcimenti e rimborsi</v>
      </c>
      <c r="D64" s="4" t="str">
        <f>'56'!$F$2</f>
        <v>SI</v>
      </c>
      <c r="E64" s="4" t="str">
        <f>IF(D64="SI",IF('56'!$B$44="Presenti campi non compilati","Errore","OK"),"-")</f>
        <v>OK</v>
      </c>
      <c r="F64" s="56" t="str">
        <f>IF(D64="SI",IF('56'!$A$47&lt;&gt;"","SI","NO"),"-")</f>
        <v>SI</v>
      </c>
      <c r="G64" s="3" t="str">
        <f t="shared" si="22"/>
        <v>56 - Indenizzi, risarcimenti e rimborsi</v>
      </c>
      <c r="H64" s="50">
        <f>IF(AND(D64="SI",E64="OK"),'56'!$B$24,"Processo non sottoposto a mappatura e valutazione del rischio")</f>
        <v>3.3333333333333335</v>
      </c>
      <c r="I64" s="50">
        <f>IF(AND(D64="SI",E64="OK"),'56'!$B$40,"")</f>
        <v>1.25</v>
      </c>
      <c r="J64" s="50">
        <f>IF(AND(D64="SI",E64="OK"),'56'!$B$44,"")</f>
        <v>4.166666666666667</v>
      </c>
      <c r="L64" s="3">
        <v>56</v>
      </c>
      <c r="M64" s="44" t="str">
        <f t="shared" si="23"/>
        <v>56</v>
      </c>
      <c r="O64" s="46">
        <f t="shared" si="24"/>
        <v>0</v>
      </c>
      <c r="P64" s="46">
        <f t="shared" si="25"/>
        <v>0</v>
      </c>
      <c r="Q64" s="46" t="str">
        <f t="shared" si="26"/>
        <v>56 - Indenizzi, risarcimenti e rimborsi</v>
      </c>
      <c r="R64" s="46">
        <f t="shared" si="27"/>
        <v>0</v>
      </c>
      <c r="S64" s="46">
        <f t="shared" si="28"/>
        <v>0</v>
      </c>
      <c r="T64" s="3">
        <v>56</v>
      </c>
      <c r="U64" t="str">
        <f>IF(AND(D64="SI",E64="OK",'56'!$A$47&lt;&gt;""),M64&amp;" - "&amp;C64,"")</f>
        <v>56 - Indenizzi, risarcimenti e rimborsi</v>
      </c>
      <c r="V64" s="3" t="str">
        <f>IF(AND(U64&lt;&gt;"",'56'!$A$47&lt;&gt;""),'56'!$A$47,"")</f>
        <v xml:space="preserve">Adeguata e analitica movitrazione dell'atto e degli interventi da attuare sugli immobili comunali. Pubblicazione sul sito istituzionale del comune del soggetto/beneficiario e dell'importo economico </v>
      </c>
    </row>
    <row r="65" spans="2:22" ht="20.100000000000001" customHeight="1" thickBot="1">
      <c r="B65" s="58">
        <f t="shared" si="21"/>
        <v>57</v>
      </c>
      <c r="C65" s="21" t="str">
        <f>'57'!$A$3</f>
        <v>Subbapalto</v>
      </c>
      <c r="D65" s="4" t="str">
        <f>'57'!$F$2</f>
        <v>SI</v>
      </c>
      <c r="E65" s="4" t="str">
        <f>IF(D65="SI",IF('57'!$B$44="Presenti campi non compilati","Errore","OK"),"-")</f>
        <v>OK</v>
      </c>
      <c r="F65" s="56" t="str">
        <f>IF(D65="SI",IF('57'!$A$47&lt;&gt;"","SI","NO"),"-")</f>
        <v>SI</v>
      </c>
      <c r="G65" s="3" t="str">
        <f t="shared" si="22"/>
        <v>57 - Subbapalto</v>
      </c>
      <c r="H65" s="50">
        <f>IF(AND(D65="SI",E65="OK"),'57'!$B$24,"Processo non sottoposto a mappatura e valutazione del rischio")</f>
        <v>2.5</v>
      </c>
      <c r="I65" s="50">
        <f>IF(AND(D65="SI",E65="OK"),'57'!$B$40,"")</f>
        <v>1.25</v>
      </c>
      <c r="J65" s="50">
        <f>IF(AND(D65="SI",E65="OK"),'57'!$B$44,"")</f>
        <v>3.125</v>
      </c>
      <c r="L65" s="3">
        <v>57</v>
      </c>
      <c r="M65" s="44" t="str">
        <f t="shared" si="23"/>
        <v>57</v>
      </c>
      <c r="O65" s="46">
        <f t="shared" si="24"/>
        <v>0</v>
      </c>
      <c r="P65" s="46" t="str">
        <f t="shared" si="25"/>
        <v>57 - Subbapalto</v>
      </c>
      <c r="Q65" s="46">
        <f t="shared" si="26"/>
        <v>0</v>
      </c>
      <c r="R65" s="46">
        <f t="shared" si="27"/>
        <v>0</v>
      </c>
      <c r="S65" s="46">
        <f t="shared" si="28"/>
        <v>0</v>
      </c>
      <c r="T65" s="3">
        <v>57</v>
      </c>
      <c r="U65" t="str">
        <f>IF(AND(D65="SI",E65="OK",'57'!$A$47&lt;&gt;""),M65&amp;" - "&amp;C65,"")</f>
        <v>57 - Subbapalto</v>
      </c>
      <c r="V65" s="3" t="str">
        <f>IF(AND(U65&lt;&gt;"",'57'!$A$47&lt;&gt;""),'57'!$A$47,"")</f>
        <v>Per i subbapalti di importo superiori al 5% delle prestazioni affidate o superiori a 100.000,00 euro, trasmissine dell'atto di autorizzazione subbapalto al RPC, così da permettere la tempestività conoscenza e verifica dell'osservanza delle disposizine di legge in materia di subbapalti.</v>
      </c>
    </row>
    <row r="66" spans="2:22" ht="30.75" thickBot="1">
      <c r="B66" s="58">
        <f t="shared" si="21"/>
        <v>58</v>
      </c>
      <c r="C66" s="21" t="str">
        <f>'58'!$A$3</f>
        <v>Utilizzo di rimedi di risoluzione delle controversie alternativi a quelli giurisdizionali durante la fase di esecuzione del contratto</v>
      </c>
      <c r="D66" s="4" t="str">
        <f>'58'!$F$2</f>
        <v>SI</v>
      </c>
      <c r="E66" s="4" t="str">
        <f>IF(D66="SI",IF('58'!$B$44="Presenti campi non compilati","Errore","OK"),"-")</f>
        <v>OK</v>
      </c>
      <c r="F66" s="56" t="str">
        <f>IF(D66="SI",IF('58'!$A$47&lt;&gt;"","SI","NO"),"-")</f>
        <v>SI</v>
      </c>
      <c r="G66" s="3" t="str">
        <f t="shared" si="22"/>
        <v>58 - Utilizzo di rimedi di risoluzione delle controversie alternativi a quelli giurisdizionali durante la fase di esecuzione del contratto</v>
      </c>
      <c r="H66" s="50">
        <f>IF(AND(D66="SI",E66="OK"),'58'!$B$24,"Processo non sottoposto a mappatura e valutazione del rischio")</f>
        <v>3</v>
      </c>
      <c r="I66" s="50">
        <f>IF(AND(D66="SI",E66="OK"),'58'!$B$40,"")</f>
        <v>1.25</v>
      </c>
      <c r="J66" s="50">
        <f>IF(AND(D66="SI",E66="OK"),'58'!$B$44,"")</f>
        <v>3.75</v>
      </c>
      <c r="L66" s="3">
        <v>58</v>
      </c>
      <c r="M66" s="44" t="str">
        <f t="shared" si="23"/>
        <v>58</v>
      </c>
      <c r="O66" s="46">
        <f t="shared" si="24"/>
        <v>0</v>
      </c>
      <c r="P66" s="46" t="str">
        <f t="shared" si="25"/>
        <v>58 - Utilizzo di rimedi di risoluzione delle controversie alternativi a quelli giurisdizionali durante la fase di esecuzione del contratto</v>
      </c>
      <c r="Q66" s="46">
        <f t="shared" si="26"/>
        <v>0</v>
      </c>
      <c r="R66" s="46">
        <f t="shared" si="27"/>
        <v>0</v>
      </c>
      <c r="S66" s="46">
        <f t="shared" si="28"/>
        <v>0</v>
      </c>
      <c r="T66" s="3">
        <v>58</v>
      </c>
      <c r="U66" t="str">
        <f>IF(AND(D66="SI",E66="OK",'58'!$A$47&lt;&gt;""),M66&amp;" - "&amp;C66,"")</f>
        <v>58 - Utilizzo di rimedi di risoluzione delle controversie alternativi a quelli giurisdizionali durante la fase di esecuzione del contratto</v>
      </c>
      <c r="V66" s="3" t="str">
        <f>IF(AND(U66&lt;&gt;"",'58'!$A$47&lt;&gt;""),'58'!$A$47,"")</f>
        <v>Obbligo di adeguata motivazione dell'atto di scelta delle modalità risolutive delle controversie con esplicita.</v>
      </c>
    </row>
    <row r="67" spans="2:22" ht="20.100000000000001" customHeight="1" thickBot="1">
      <c r="B67" s="58">
        <f t="shared" si="21"/>
        <v>59</v>
      </c>
      <c r="C67" s="21" t="str">
        <f>'59'!$A$3</f>
        <v xml:space="preserve">Autorizzazioni lavori </v>
      </c>
      <c r="D67" s="4" t="str">
        <f>'59'!$F$2</f>
        <v>SI</v>
      </c>
      <c r="E67" s="4" t="str">
        <f>IF(D67="SI",IF('59'!$B$44="Presenti campi non compilati","Errore","OK"),"-")</f>
        <v>OK</v>
      </c>
      <c r="F67" s="56" t="str">
        <f>IF(D67="SI",IF('59'!$A$47&lt;&gt;"","SI","NO"),"-")</f>
        <v>SI</v>
      </c>
      <c r="G67" s="3" t="str">
        <f t="shared" si="22"/>
        <v xml:space="preserve">59 - Autorizzazioni lavori </v>
      </c>
      <c r="H67" s="50">
        <f>IF(AND(D67="SI",E67="OK"),'59'!$B$24,"Processo non sottoposto a mappatura e valutazione del rischio")</f>
        <v>2.8333333333333335</v>
      </c>
      <c r="I67" s="50">
        <f>IF(AND(D67="SI",E67="OK"),'59'!$B$40,"")</f>
        <v>1.75</v>
      </c>
      <c r="J67" s="50">
        <f>IF(AND(D67="SI",E67="OK"),'59'!$B$44,"")</f>
        <v>4.9583333333333339</v>
      </c>
      <c r="L67" s="3">
        <v>59</v>
      </c>
      <c r="M67" s="44" t="str">
        <f t="shared" si="23"/>
        <v>59</v>
      </c>
      <c r="O67" s="46">
        <f t="shared" si="24"/>
        <v>0</v>
      </c>
      <c r="P67" s="46">
        <f t="shared" si="25"/>
        <v>0</v>
      </c>
      <c r="Q67" s="46" t="str">
        <f t="shared" si="26"/>
        <v xml:space="preserve">59 - Autorizzazioni lavori </v>
      </c>
      <c r="R67" s="46">
        <f t="shared" si="27"/>
        <v>0</v>
      </c>
      <c r="S67" s="46">
        <f t="shared" si="28"/>
        <v>0</v>
      </c>
      <c r="T67" s="3">
        <v>59</v>
      </c>
      <c r="U67" t="str">
        <f>IF(AND(D67="SI",E67="OK",'59'!$A$47&lt;&gt;""),M67&amp;" - "&amp;C67,"")</f>
        <v xml:space="preserve">59 - Autorizzazioni lavori </v>
      </c>
      <c r="V67" s="3" t="str">
        <f>IF(AND(U67&lt;&gt;"",'59'!$A$47&lt;&gt;""),'59'!$A$47,"")</f>
        <v>Rapporto semestrale alla responsabile anticorruzione delle richieste pervenute e delle autorizzazioni concesse e dinegate</v>
      </c>
    </row>
    <row r="68" spans="2:22" ht="30.75" thickBot="1">
      <c r="B68" s="58">
        <f t="shared" si="21"/>
        <v>60</v>
      </c>
      <c r="C68" s="21" t="str">
        <f>'60'!$A$3</f>
        <v>Rilascio di autorizzazioni commerciali (apertura, trasferimento, ampliamento o riduzione della superficie di vendita di una media/grande struttura di vendita).</v>
      </c>
      <c r="D68" s="4" t="str">
        <f>'60'!$F$2</f>
        <v>SI</v>
      </c>
      <c r="E68" s="4" t="str">
        <f>IF(D68="SI",IF('60'!$B$44="Presenti campi non compilati","Errore","OK"),"-")</f>
        <v>OK</v>
      </c>
      <c r="F68" s="56" t="str">
        <f>IF(D68="SI",IF('60'!$A$47&lt;&gt;"","SI","NO"),"-")</f>
        <v>SI</v>
      </c>
      <c r="G68" s="3" t="str">
        <f t="shared" si="22"/>
        <v>60 - Rilascio di autorizzazioni commerciali (apertura, trasferimento, ampliamento o riduzione della superficie di vendita di una media/grande struttura di vendita).</v>
      </c>
      <c r="H68" s="50">
        <f>IF(AND(D68="SI",E68="OK"),'60'!$B$24,"Processo non sottoposto a mappatura e valutazione del rischio")</f>
        <v>2.8333333333333335</v>
      </c>
      <c r="I68" s="50">
        <f>IF(AND(D68="SI",E68="OK"),'60'!$B$40,"")</f>
        <v>1.5</v>
      </c>
      <c r="J68" s="50">
        <f>IF(AND(D68="SI",E68="OK"),'60'!$B$44,"")</f>
        <v>4.25</v>
      </c>
      <c r="L68" s="3">
        <v>60</v>
      </c>
      <c r="M68" s="44" t="str">
        <f t="shared" si="23"/>
        <v>60</v>
      </c>
      <c r="O68" s="46">
        <f t="shared" si="24"/>
        <v>0</v>
      </c>
      <c r="P68" s="46">
        <f t="shared" si="25"/>
        <v>0</v>
      </c>
      <c r="Q68" s="46" t="str">
        <f t="shared" si="26"/>
        <v>60 - Rilascio di autorizzazioni commerciali (apertura, trasferimento, ampliamento o riduzione della superficie di vendita di una media/grande struttura di vendita).</v>
      </c>
      <c r="R68" s="46">
        <f t="shared" si="27"/>
        <v>0</v>
      </c>
      <c r="S68" s="46">
        <f t="shared" si="28"/>
        <v>0</v>
      </c>
      <c r="T68" s="3">
        <v>60</v>
      </c>
      <c r="U68" t="str">
        <f>IF(AND(D68="SI",E68="OK",'60'!$A$47&lt;&gt;""),M68&amp;" - "&amp;C68,"")</f>
        <v>60 - Rilascio di autorizzazioni commerciali (apertura, trasferimento, ampliamento o riduzione della superficie di vendita di una media/grande struttura di vendita).</v>
      </c>
      <c r="V68" s="3" t="str">
        <f>IF(AND(U68&lt;&gt;"",'60'!$A$47&lt;&gt;""),'60'!$A$47,"")</f>
        <v>Standardizzazione delle procedure e gestione dei procedimenti tramite applicazione telmatica  SUAP. Verifica del rispetto dei tempi fissati per la conclusione del procedimento. Rapporti periodici al RPCT</v>
      </c>
    </row>
    <row r="69" spans="2:22" ht="20.100000000000001" customHeight="1" thickBot="1">
      <c r="B69" s="58">
        <f t="shared" si="21"/>
        <v>61</v>
      </c>
      <c r="C69" s="21" t="str">
        <f>'61'!$A$3</f>
        <v>Concessione/Comodato in uso locali e  beni comuali</v>
      </c>
      <c r="D69" s="4" t="str">
        <f>'61'!$F$2</f>
        <v>SI</v>
      </c>
      <c r="E69" s="4" t="str">
        <f>IF(D69="SI",IF('61'!$B$44="Presenti campi non compilati","Errore","OK"),"-")</f>
        <v>OK</v>
      </c>
      <c r="F69" s="56" t="str">
        <f>IF(D69="SI",IF('61'!$A$47&lt;&gt;"","SI","NO"),"-")</f>
        <v>SI</v>
      </c>
      <c r="G69" s="3" t="str">
        <f t="shared" si="22"/>
        <v>61 - Concessione/Comodato in uso locali e  beni comuali</v>
      </c>
      <c r="H69" s="50">
        <f>IF(AND(D69="SI",E69="OK"),'61'!$B$24,"Processo non sottoposto a mappatura e valutazione del rischio")</f>
        <v>2.6666666666666665</v>
      </c>
      <c r="I69" s="50">
        <f>IF(AND(D69="SI",E69="OK"),'61'!$B$40,"")</f>
        <v>1.25</v>
      </c>
      <c r="J69" s="50">
        <f>IF(AND(D69="SI",E69="OK"),'61'!$B$44,"")</f>
        <v>3.333333333333333</v>
      </c>
      <c r="L69" s="3">
        <v>61</v>
      </c>
      <c r="M69" s="44" t="str">
        <f t="shared" si="23"/>
        <v>61</v>
      </c>
      <c r="O69" s="46">
        <f t="shared" si="24"/>
        <v>0</v>
      </c>
      <c r="P69" s="46" t="str">
        <f t="shared" si="25"/>
        <v>61 - Concessione/Comodato in uso locali e  beni comuali</v>
      </c>
      <c r="Q69" s="46">
        <f t="shared" si="26"/>
        <v>0</v>
      </c>
      <c r="R69" s="46">
        <f t="shared" si="27"/>
        <v>0</v>
      </c>
      <c r="S69" s="46">
        <f t="shared" si="28"/>
        <v>0</v>
      </c>
      <c r="T69" s="3">
        <v>61</v>
      </c>
      <c r="U69" t="str">
        <f>IF(AND(D69="SI",E69="OK",'61'!$A$47&lt;&gt;""),M69&amp;" - "&amp;C69,"")</f>
        <v>61 - Concessione/Comodato in uso locali e  beni comuali</v>
      </c>
      <c r="V69" s="3" t="str">
        <f>IF(AND(U69&lt;&gt;"",'61'!$A$47&lt;&gt;""),'61'!$A$47,"")</f>
        <v>Analitica motivazione dell'atto di programamzione generale. Pubblicazione sul sito istituzionale dell'Ente dell'elenco dei beni immobili comunali concessi a terzi, contente le seguenti informazioni:- descrizione delbene concesso; soggetto assegnatario; modalità di individuazione dell'assegnatario; Oneri a carico dell'assegnatario; durata del rapporto contrattuale; estremi del provvedimento di assegnazione.</v>
      </c>
    </row>
    <row r="70" spans="2:22" ht="20.100000000000001" customHeight="1" thickBot="1">
      <c r="B70" s="58">
        <f t="shared" si="21"/>
        <v>62</v>
      </c>
      <c r="C70" s="21" t="str">
        <f>'62'!$A$3</f>
        <v xml:space="preserve">Gestione contrattuali e accertamenti di infrazione in materia di commercio </v>
      </c>
      <c r="D70" s="4" t="str">
        <f>'62'!$F$2</f>
        <v>SI</v>
      </c>
      <c r="E70" s="4" t="str">
        <f>IF(D70="SI",IF('62'!$B$44="Presenti campi non compilati","Errore","OK"),"-")</f>
        <v>OK</v>
      </c>
      <c r="F70" s="56" t="str">
        <f>IF(D70="SI",IF('62'!$A$47&lt;&gt;"","SI","NO"),"-")</f>
        <v>SI</v>
      </c>
      <c r="G70" s="3" t="str">
        <f t="shared" si="22"/>
        <v xml:space="preserve">62 - Gestione contrattuali e accertamenti di infrazione in materia di commercio </v>
      </c>
      <c r="H70" s="50">
        <f>IF(AND(D70="SI",E70="OK"),'62'!$B$24,"Processo non sottoposto a mappatura e valutazione del rischio")</f>
        <v>2.1666666666666665</v>
      </c>
      <c r="I70" s="50">
        <f>IF(AND(D70="SI",E70="OK"),'62'!$B$40,"")</f>
        <v>1.75</v>
      </c>
      <c r="J70" s="50">
        <f>IF(AND(D70="SI",E70="OK"),'62'!$B$44,"")</f>
        <v>3.7916666666666665</v>
      </c>
      <c r="L70" s="3">
        <v>62</v>
      </c>
      <c r="M70" s="44" t="str">
        <f t="shared" si="23"/>
        <v>62</v>
      </c>
      <c r="O70" s="46">
        <f t="shared" si="24"/>
        <v>0</v>
      </c>
      <c r="P70" s="46" t="str">
        <f t="shared" si="25"/>
        <v xml:space="preserve">62 - Gestione contrattuali e accertamenti di infrazione in materia di commercio </v>
      </c>
      <c r="Q70" s="46">
        <f t="shared" si="26"/>
        <v>0</v>
      </c>
      <c r="R70" s="46">
        <f t="shared" si="27"/>
        <v>0</v>
      </c>
      <c r="S70" s="46">
        <f t="shared" si="28"/>
        <v>0</v>
      </c>
      <c r="T70" s="3">
        <v>62</v>
      </c>
      <c r="U70" t="str">
        <f>IF(AND(D70="SI",E70="OK",'62'!$A$47&lt;&gt;""),M70&amp;" - "&amp;C70,"")</f>
        <v xml:space="preserve">62 - Gestione contrattuali e accertamenti di infrazione in materia di commercio </v>
      </c>
      <c r="V70" s="3" t="str">
        <f>IF(AND(U70&lt;&gt;"",'62'!$A$47&lt;&gt;""),'62'!$A$47,"")</f>
        <v>Monitoraggi dei controlli effettuati mediante registrazione dei dati efferenti ad ogni controllo effettuato. Verifica delle fasi e degli adempimenti conseguenti. Verifica del rispetto dei termini relazione semestrale al RPCT.</v>
      </c>
    </row>
    <row r="71" spans="2:22" ht="20.100000000000001" customHeight="1" thickBot="1">
      <c r="B71" s="58">
        <f t="shared" si="21"/>
        <v>63</v>
      </c>
      <c r="C71" s="21" t="str">
        <f>'63'!$A$3</f>
        <v>S.C.I.A. Inerenti l'Edilizia</v>
      </c>
      <c r="D71" s="4" t="str">
        <f>'63'!$F$2</f>
        <v>SI</v>
      </c>
      <c r="E71" s="4" t="str">
        <f>IF(D71="SI",IF('63'!$B$44="Presenti campi non compilati","Errore","OK"),"-")</f>
        <v>OK</v>
      </c>
      <c r="F71" s="56" t="str">
        <f>IF(D71="SI",IF('63'!$A$47&lt;&gt;"","SI","NO"),"-")</f>
        <v>SI</v>
      </c>
      <c r="G71" s="3" t="str">
        <f t="shared" si="22"/>
        <v>63 - S.C.I.A. Inerenti l'Edilizia</v>
      </c>
      <c r="H71" s="50">
        <f>IF(AND(D71="SI",E71="OK"),'63'!$B$24,"Processo non sottoposto a mappatura e valutazione del rischio")</f>
        <v>2.6666666666666665</v>
      </c>
      <c r="I71" s="50">
        <f>IF(AND(D71="SI",E71="OK"),'63'!$B$40,"")</f>
        <v>1.25</v>
      </c>
      <c r="J71" s="50">
        <f>IF(AND(D71="SI",E71="OK"),'63'!$B$44,"")</f>
        <v>3.333333333333333</v>
      </c>
      <c r="L71" s="3">
        <v>63</v>
      </c>
      <c r="M71" s="44" t="str">
        <f t="shared" si="23"/>
        <v>63</v>
      </c>
      <c r="O71" s="46">
        <f t="shared" si="24"/>
        <v>0</v>
      </c>
      <c r="P71" s="46" t="str">
        <f t="shared" si="25"/>
        <v>63 - S.C.I.A. Inerenti l'Edilizia</v>
      </c>
      <c r="Q71" s="46">
        <f t="shared" si="26"/>
        <v>0</v>
      </c>
      <c r="R71" s="46">
        <f t="shared" si="27"/>
        <v>0</v>
      </c>
      <c r="S71" s="46">
        <f t="shared" si="28"/>
        <v>0</v>
      </c>
      <c r="T71" s="3">
        <v>63</v>
      </c>
      <c r="U71" t="str">
        <f>IF(AND(D71="SI",E71="OK",'63'!$A$47&lt;&gt;""),M71&amp;" - "&amp;C71,"")</f>
        <v>63 - S.C.I.A. Inerenti l'Edilizia</v>
      </c>
      <c r="V71" s="3" t="str">
        <f>IF(AND(U71&lt;&gt;"",'63'!$A$47&lt;&gt;""),'63'!$A$47,"")</f>
        <v>Controllo dello stato nei luogi nei termini, informazione semestrale al responsabile anticorruzione delle richieste e dei controlli effettuati e loro risultanze (20% a campione). Rispetto delle procedure previste dal manuale sulla qualità.</v>
      </c>
    </row>
    <row r="72" spans="2:22" ht="20.100000000000001" customHeight="1" thickBot="1">
      <c r="B72" s="58">
        <f t="shared" si="21"/>
        <v>64</v>
      </c>
      <c r="C72" s="21" t="str">
        <f>'64'!$A$3</f>
        <v>Comunicazioni per attività edilizia libera</v>
      </c>
      <c r="D72" s="4" t="str">
        <f>'64'!$F$2</f>
        <v>SI</v>
      </c>
      <c r="E72" s="4" t="str">
        <f>IF(D72="SI",IF('64'!$B$44="Presenti campi non compilati","Errore","OK"),"-")</f>
        <v>OK</v>
      </c>
      <c r="F72" s="56" t="str">
        <f>IF(D72="SI",IF('63'!$A$47&lt;&gt;"","SI","NO"),"-")</f>
        <v>SI</v>
      </c>
      <c r="G72" s="3" t="str">
        <f t="shared" si="22"/>
        <v>64 - Comunicazioni per attività edilizia libera</v>
      </c>
      <c r="H72" s="50">
        <f>IF(AND(D72="SI",E72="OK"),'64'!$B$24,"Processo non sottoposto a mappatura e valutazione del rischio")</f>
        <v>2.6666666666666665</v>
      </c>
      <c r="I72" s="50">
        <f>IF(AND(D72="SI",E72="OK"),'64'!$B$40,"")</f>
        <v>1.25</v>
      </c>
      <c r="J72" s="50">
        <f>IF(AND(D72="SI",E72="OK"),'64'!$B$44,"")</f>
        <v>3.333333333333333</v>
      </c>
      <c r="L72" s="3">
        <v>64</v>
      </c>
      <c r="M72" s="44" t="str">
        <f t="shared" si="23"/>
        <v>64</v>
      </c>
      <c r="O72" s="46">
        <f t="shared" si="24"/>
        <v>0</v>
      </c>
      <c r="P72" s="46" t="str">
        <f t="shared" si="25"/>
        <v>64 - Comunicazioni per attività edilizia libera</v>
      </c>
      <c r="Q72" s="46">
        <f t="shared" si="26"/>
        <v>0</v>
      </c>
      <c r="R72" s="46">
        <f t="shared" si="27"/>
        <v>0</v>
      </c>
      <c r="S72" s="46">
        <f t="shared" si="28"/>
        <v>0</v>
      </c>
      <c r="T72" s="3">
        <v>64</v>
      </c>
      <c r="U72" t="str">
        <f>IF(AND(D72="SI",E72="OK",'64'!$A$47&lt;&gt;""),M72&amp;" - "&amp;C72,"")</f>
        <v>64 - Comunicazioni per attività edilizia libera</v>
      </c>
      <c r="V72" s="3" t="str">
        <f>IF(AND(U72&lt;&gt;"",'64'!$A$47&lt;&gt;""),'64'!$A$47,"")</f>
        <v>Informazione semestrale al responsabile anticorruzione delle richieste e dei controlli effettuati e loro risultanze.</v>
      </c>
    </row>
    <row r="73" spans="2:22" ht="20.100000000000001" customHeight="1" thickBot="1">
      <c r="B73" s="58">
        <f t="shared" si="21"/>
        <v>65</v>
      </c>
      <c r="C73" s="21" t="str">
        <f>'65'!$A$3</f>
        <v>S.C.I.A. inerenti le attività produttive</v>
      </c>
      <c r="D73" s="4" t="str">
        <f>'65'!$F$2</f>
        <v>SI</v>
      </c>
      <c r="E73" s="4" t="str">
        <f>IF(D73="SI",IF('65'!$B$44="Presenti campi non compilati","Errore","OK"),"-")</f>
        <v>OK</v>
      </c>
      <c r="F73" s="56" t="str">
        <f>IF(D73="SI",IF('65'!$A$47&lt;&gt;"","SI","NO"),"-")</f>
        <v>SI</v>
      </c>
      <c r="G73" s="3" t="str">
        <f t="shared" si="22"/>
        <v>65 - S.C.I.A. inerenti le attività produttive</v>
      </c>
      <c r="H73" s="50">
        <f>IF(AND(D73="SI",E73="OK"),'65'!$B$24,"Processo non sottoposto a mappatura e valutazione del rischio")</f>
        <v>2.6666666666666665</v>
      </c>
      <c r="I73" s="50">
        <f>IF(AND(D73="SI",E73="OK"),'65'!$B$40,"")</f>
        <v>1.5</v>
      </c>
      <c r="J73" s="50">
        <f>IF(AND(D73="SI",E73="OK"),'65'!$B$44,"")</f>
        <v>4</v>
      </c>
      <c r="L73" s="3">
        <v>65</v>
      </c>
      <c r="M73" s="44" t="str">
        <f t="shared" si="23"/>
        <v>65</v>
      </c>
      <c r="O73" s="46">
        <f t="shared" si="24"/>
        <v>0</v>
      </c>
      <c r="P73" s="46" t="str">
        <f t="shared" si="25"/>
        <v>65 - S.C.I.A. inerenti le attività produttive</v>
      </c>
      <c r="Q73" s="46">
        <f t="shared" si="26"/>
        <v>0</v>
      </c>
      <c r="R73" s="46">
        <f t="shared" si="27"/>
        <v>0</v>
      </c>
      <c r="S73" s="46">
        <f t="shared" si="28"/>
        <v>0</v>
      </c>
      <c r="T73" s="3">
        <v>65</v>
      </c>
      <c r="U73" t="str">
        <f>IF(AND(D73="SI",E73="OK",'65'!$A$47&lt;&gt;""),M73&amp;" - "&amp;C73,"")</f>
        <v>65 - S.C.I.A. inerenti le attività produttive</v>
      </c>
      <c r="V73" s="3" t="str">
        <f>IF(AND(U73&lt;&gt;"",'65'!$A$47&lt;&gt;""),'65'!$A$47,"")</f>
        <v>Controllo dei requisiti dichiarati (20% a campione). Informazione semestrale al responsabile anticorruzione delle richieste e dei controlli effettuati e loro risutltanze. Rispetto delle procedure previste dal manuale sulla qualità.</v>
      </c>
    </row>
    <row r="74" spans="2:22" ht="20.100000000000001" customHeight="1" thickBot="1">
      <c r="B74" s="58">
        <f t="shared" si="21"/>
        <v>66</v>
      </c>
      <c r="C74" s="21" t="str">
        <f>'66'!$A$3</f>
        <v xml:space="preserve">Occupazione d'urgenza </v>
      </c>
      <c r="D74" s="4" t="str">
        <f>'66'!$F$2</f>
        <v>SI</v>
      </c>
      <c r="E74" s="4" t="str">
        <f>IF(D74="SI",IF('66'!$B$44="Presenti campi non compilati","Errore","OK"),"-")</f>
        <v>OK</v>
      </c>
      <c r="F74" s="56" t="str">
        <f>IF(D74="SI",IF('66'!$A$47&lt;&gt;"","SI","NO"),"-")</f>
        <v>SI</v>
      </c>
      <c r="G74" s="3" t="str">
        <f t="shared" si="22"/>
        <v xml:space="preserve">66 - Occupazione d'urgenza </v>
      </c>
      <c r="H74" s="50">
        <f>IF(AND(D74="SI",E74="OK"),'66'!$B$24,"Processo non sottoposto a mappatura e valutazione del rischio")</f>
        <v>2.6666666666666665</v>
      </c>
      <c r="I74" s="50">
        <f>IF(AND(D74="SI",E74="OK"),'66'!$B$40,"")</f>
        <v>1.5</v>
      </c>
      <c r="J74" s="50">
        <f>IF(AND(D74="SI",E74="OK"),'66'!$B$44,"")</f>
        <v>4</v>
      </c>
      <c r="L74" s="3">
        <v>66</v>
      </c>
      <c r="M74" s="44" t="str">
        <f t="shared" si="23"/>
        <v>66</v>
      </c>
      <c r="O74" s="46">
        <f t="shared" si="24"/>
        <v>0</v>
      </c>
      <c r="P74" s="46" t="str">
        <f t="shared" si="25"/>
        <v xml:space="preserve">66 - Occupazione d'urgenza </v>
      </c>
      <c r="Q74" s="46">
        <f t="shared" si="26"/>
        <v>0</v>
      </c>
      <c r="R74" s="46">
        <f t="shared" si="27"/>
        <v>0</v>
      </c>
      <c r="S74" s="46">
        <f t="shared" si="28"/>
        <v>0</v>
      </c>
      <c r="T74" s="3">
        <v>66</v>
      </c>
      <c r="U74" t="str">
        <f>IF(AND(D74="SI",E74="OK",'66'!$A$47&lt;&gt;""),M74&amp;" - "&amp;C74,"")</f>
        <v xml:space="preserve">66 - Occupazione d'urgenza </v>
      </c>
      <c r="V74" s="3" t="str">
        <f>IF(AND(U74&lt;&gt;"",'66'!$A$47&lt;&gt;""),'66'!$A$47,"")</f>
        <v xml:space="preserve">Adeguata e analitica motivazione dell'atto e degli interveni da attuare sugli iimmobili comunali. Report semestrale al RPCT </v>
      </c>
    </row>
    <row r="75" spans="2:22" ht="20.100000000000001" customHeight="1" thickBot="1">
      <c r="B75" s="58">
        <f t="shared" si="21"/>
        <v>67</v>
      </c>
      <c r="C75" s="21" t="str">
        <f>'67'!$A$3</f>
        <v xml:space="preserve">Espopri </v>
      </c>
      <c r="D75" s="4" t="str">
        <f>'67'!$F$2</f>
        <v>SI</v>
      </c>
      <c r="E75" s="4" t="str">
        <f>IF(D75="SI",IF('67'!$B$44="Presenti campi non compilati","Errore","OK"),"-")</f>
        <v>OK</v>
      </c>
      <c r="F75" s="56" t="str">
        <f>IF(D75="SI",IF('67'!$A$47&lt;&gt;"","SI","NO"),"-")</f>
        <v>SI</v>
      </c>
      <c r="G75" s="3" t="str">
        <f t="shared" si="22"/>
        <v xml:space="preserve">67 - Espopri </v>
      </c>
      <c r="H75" s="50">
        <f>IF(AND(D75="SI",E75="OK"),'67'!$B$24,"Processo non sottoposto a mappatura e valutazione del rischio")</f>
        <v>2.6666666666666665</v>
      </c>
      <c r="I75" s="50">
        <f>IF(AND(D75="SI",E75="OK"),'67'!$B$40,"")</f>
        <v>1.5</v>
      </c>
      <c r="J75" s="50">
        <f>IF(AND(D75="SI",E75="OK"),'67'!$B$44,"")</f>
        <v>4</v>
      </c>
      <c r="L75" s="3">
        <v>67</v>
      </c>
      <c r="M75" s="44" t="str">
        <f t="shared" si="23"/>
        <v>67</v>
      </c>
      <c r="O75" s="46">
        <f t="shared" si="24"/>
        <v>0</v>
      </c>
      <c r="P75" s="46" t="str">
        <f t="shared" si="25"/>
        <v xml:space="preserve">67 - Espopri </v>
      </c>
      <c r="Q75" s="46">
        <f t="shared" si="26"/>
        <v>0</v>
      </c>
      <c r="R75" s="46">
        <f t="shared" si="27"/>
        <v>0</v>
      </c>
      <c r="S75" s="46">
        <f t="shared" si="28"/>
        <v>0</v>
      </c>
      <c r="T75" s="3">
        <v>67</v>
      </c>
      <c r="U75" t="str">
        <f>IF(AND(D75="SI",E75="OK",'67'!$A$47&lt;&gt;""),M75&amp;" - "&amp;C75,"")</f>
        <v xml:space="preserve">67 - Espopri </v>
      </c>
      <c r="V75" s="3" t="str">
        <f>IF(AND(U75&lt;&gt;"",'67'!$A$47&lt;&gt;""),'67'!$A$47,"")</f>
        <v xml:space="preserve">Adeguata e analitica motivazione dell'atto e degli interveni da attuare sugli iimmobili comunali. Report semestrale al RPCT </v>
      </c>
    </row>
    <row r="76" spans="2:22" ht="20.100000000000001" customHeight="1" thickBot="1">
      <c r="B76" s="58">
        <f t="shared" si="21"/>
        <v>68</v>
      </c>
      <c r="C76" s="21" t="str">
        <f>'68'!$A$3</f>
        <v xml:space="preserve">Affrancazion e trasformazione diritto superficie </v>
      </c>
      <c r="D76" s="4" t="str">
        <f>'68'!$F$2</f>
        <v>SI</v>
      </c>
      <c r="E76" s="4" t="str">
        <f>IF(D76="SI",IF('68'!$B$44="Presenti campi non compilati","Errore","OK"),"-")</f>
        <v>OK</v>
      </c>
      <c r="F76" s="56" t="str">
        <f>IF(D76="SI",IF('68'!$A$47&lt;&gt;"","SI","NO"),"-")</f>
        <v>SI</v>
      </c>
      <c r="G76" s="3" t="str">
        <f t="shared" si="22"/>
        <v xml:space="preserve">68 - Affrancazion e trasformazione diritto superficie </v>
      </c>
      <c r="H76" s="50">
        <f>IF(AND(D76="SI",E76="OK"),'68'!$B$24,"Processo non sottoposto a mappatura e valutazione del rischio")</f>
        <v>2.5</v>
      </c>
      <c r="I76" s="50">
        <f>IF(AND(D76="SI",E76="OK"),'68'!$B$40,"")</f>
        <v>1.5</v>
      </c>
      <c r="J76" s="50">
        <f>IF(AND(D76="SI",E76="OK"),'68'!$B$44,"")</f>
        <v>3.75</v>
      </c>
      <c r="L76" s="3">
        <v>68</v>
      </c>
      <c r="M76" s="44" t="str">
        <f t="shared" si="23"/>
        <v>68</v>
      </c>
      <c r="O76" s="46">
        <f t="shared" si="24"/>
        <v>0</v>
      </c>
      <c r="P76" s="46" t="str">
        <f t="shared" si="25"/>
        <v xml:space="preserve">68 - Affrancazion e trasformazione diritto superficie </v>
      </c>
      <c r="Q76" s="46">
        <f t="shared" si="26"/>
        <v>0</v>
      </c>
      <c r="R76" s="46">
        <f t="shared" si="27"/>
        <v>0</v>
      </c>
      <c r="S76" s="46">
        <f t="shared" si="28"/>
        <v>0</v>
      </c>
      <c r="T76" s="3">
        <v>68</v>
      </c>
      <c r="U76" t="str">
        <f>IF(AND(D76="SI",E76="OK",'68'!$A$47&lt;&gt;""),M76&amp;" - "&amp;C76,"")</f>
        <v xml:space="preserve">68 - Affrancazion e trasformazione diritto superficie </v>
      </c>
      <c r="V76" s="3" t="str">
        <f>IF(AND(U76&lt;&gt;"",'68'!$A$47&lt;&gt;""),'68'!$A$47,"")</f>
        <v>Predeterminazione delle modalità per l'eliminazine dei vincoli relativ al prezzo massimo di cessione gravanti sugli allogi realizzati in aree PEEP e contesuale definizione dello  Schema di Convenzione integrativa per l'affrancazione di tali vincoli. Verifica che il corrispettivo di affrancazione e trasformazione del diritto di superficie sia calcolato nel rispetto dell'articolo 31 comma 48 della Legge 448/98 e della giurisprudenza contabile.</v>
      </c>
    </row>
    <row r="77" spans="2:22" ht="20.100000000000001" customHeight="1" thickBot="1">
      <c r="B77" s="58">
        <f t="shared" si="21"/>
        <v>69</v>
      </c>
      <c r="C77" s="21" t="str">
        <f>'69'!$A$3</f>
        <v xml:space="preserve">Approvazione stato avanzameno lavori </v>
      </c>
      <c r="D77" s="4" t="str">
        <f>'69'!$F$2</f>
        <v>SI</v>
      </c>
      <c r="E77" s="4" t="str">
        <f>IF(D77="SI",IF('69'!$B$44="Presenti campi non compilati","Errore","OK"),"-")</f>
        <v>OK</v>
      </c>
      <c r="F77" s="56" t="str">
        <f>IF(D77="SI",IF('69'!$A$47&lt;&gt;"","SI","NO"),"-")</f>
        <v>SI</v>
      </c>
      <c r="G77" s="3" t="str">
        <f t="shared" si="22"/>
        <v xml:space="preserve">69 - Approvazione stato avanzameno lavori </v>
      </c>
      <c r="H77" s="50">
        <f>IF(AND(D77="SI",E77="OK"),'69'!$B$24,"Processo non sottoposto a mappatura e valutazione del rischio")</f>
        <v>2.6666666666666665</v>
      </c>
      <c r="I77" s="50">
        <f>IF(AND(D77="SI",E77="OK"),'69'!$B$40,"")</f>
        <v>1.75</v>
      </c>
      <c r="J77" s="50">
        <f>IF(AND(D77="SI",E77="OK"),'69'!$B$44,"")</f>
        <v>4.6666666666666661</v>
      </c>
      <c r="L77" s="3">
        <v>69</v>
      </c>
      <c r="M77" s="44" t="str">
        <f t="shared" si="23"/>
        <v>69</v>
      </c>
      <c r="O77" s="46">
        <f t="shared" si="24"/>
        <v>0</v>
      </c>
      <c r="P77" s="46">
        <f t="shared" si="25"/>
        <v>0</v>
      </c>
      <c r="Q77" s="46" t="str">
        <f t="shared" si="26"/>
        <v xml:space="preserve">69 - Approvazione stato avanzameno lavori </v>
      </c>
      <c r="R77" s="46">
        <f t="shared" si="27"/>
        <v>0</v>
      </c>
      <c r="S77" s="46">
        <f t="shared" si="28"/>
        <v>0</v>
      </c>
      <c r="T77" s="3">
        <v>69</v>
      </c>
      <c r="U77" t="str">
        <f>IF(AND(D77="SI",E77="OK",'69'!$A$47&lt;&gt;""),M77&amp;" - "&amp;C77,"")</f>
        <v xml:space="preserve">69 - Approvazione stato avanzameno lavori </v>
      </c>
      <c r="V77" s="3" t="str">
        <f>IF(AND(U77&lt;&gt;"",'69'!$A$47&lt;&gt;""),'69'!$A$47,"")</f>
        <v>Con la supervisione del dirigente, verifica documentale in corociata con accertamento sul reale stato di attuazione dei lavori. Verifica nel rispetto delle norme del CSA.</v>
      </c>
    </row>
    <row r="78" spans="2:22" ht="20.100000000000001" customHeight="1" thickBot="1">
      <c r="B78" s="58">
        <f t="shared" ref="B78:B87" si="29">IF(OR(C78="Nuova scheda",C78=""),"",T78)</f>
        <v>70</v>
      </c>
      <c r="C78" s="21" t="str">
        <f>'70'!$A$3</f>
        <v xml:space="preserve">Collaudi lavori pubblici </v>
      </c>
      <c r="D78" s="4" t="str">
        <f>'70'!$F$2</f>
        <v>SI</v>
      </c>
      <c r="E78" s="4" t="str">
        <f>IF(D78="SI",IF('70'!$B$44="Presenti campi non compilati","Errore","OK"),"-")</f>
        <v>OK</v>
      </c>
      <c r="F78" s="56" t="str">
        <f>IF(D78="SI",IF('70'!$A$47&lt;&gt;"","SI","NO"),"-")</f>
        <v>SI</v>
      </c>
      <c r="G78" s="3" t="str">
        <f t="shared" ref="G78:G93" si="30">IF(OR(C78="Nuova scheda",C78=""),"",M78&amp;" - "&amp;C78)</f>
        <v xml:space="preserve">70 - Collaudi lavori pubblici </v>
      </c>
      <c r="H78" s="50">
        <f>IF(AND(D78="SI",E78="OK"),'70'!$B$24,"Processo non sottoposto a mappatura e valutazione del rischio")</f>
        <v>2.3333333333333335</v>
      </c>
      <c r="I78" s="50">
        <f>IF(AND(D78="SI",E78="OK"),'70'!$B$40,"")</f>
        <v>1.75</v>
      </c>
      <c r="J78" s="50">
        <f>IF(AND(D78="SI",E78="OK"),'70'!$B$44,"")</f>
        <v>4.0833333333333339</v>
      </c>
      <c r="L78" s="3">
        <v>70</v>
      </c>
      <c r="M78" s="44" t="str">
        <f t="shared" ref="M78:M93" si="31">IF(L78&lt;&gt;0,TEXT(L78,"00"),"")</f>
        <v>70</v>
      </c>
      <c r="O78" s="46">
        <f t="shared" ref="O78:O93" si="32">IF(AND(D78="SI",E78="OK"),IF(AND(J78&gt;0,J78&lt;=1),G78,),)</f>
        <v>0</v>
      </c>
      <c r="P78" s="46">
        <f t="shared" ref="P78:P93" si="33">IF(AND(D78="SI",E78="OK"),IF(AND(J78&gt;1,J78&lt;=4),G78,),)</f>
        <v>0</v>
      </c>
      <c r="Q78" s="46" t="str">
        <f t="shared" ref="Q78:Q93" si="34">IF(AND(D78="SI",E78="OK"),IF(AND(J78&gt;4,J78&lt;=9),G78,),)</f>
        <v xml:space="preserve">70 - Collaudi lavori pubblici </v>
      </c>
      <c r="R78" s="46">
        <f t="shared" ref="R78:R93" si="35">IF(AND(D78="SI",E78="OK"),IF(AND(J78&gt;9,J78&lt;=16),G78,),)</f>
        <v>0</v>
      </c>
      <c r="S78" s="46">
        <f t="shared" ref="S78:S93" si="36">IF(AND(D78="SI",E78="OK"),IF(AND(J78&gt;16,J78&lt;=25),G78,),)</f>
        <v>0</v>
      </c>
      <c r="T78" s="3">
        <v>70</v>
      </c>
      <c r="U78" t="str">
        <f>IF(AND(D78="SI",E78="OK",'70'!$A$47&lt;&gt;""),M78&amp;" - "&amp;C78,"")</f>
        <v xml:space="preserve">70 - Collaudi lavori pubblici </v>
      </c>
      <c r="V78" s="3" t="str">
        <f>IF(AND(U78&lt;&gt;"",'70'!$A$47&lt;&gt;""),'70'!$A$47,"")</f>
        <v>Con la supervisione del Dirigente, verifica documentale incrociata con accertamento sul reale stato di attuazione dei lavori. Verifica del reale stato di realizzazione dei lavori</v>
      </c>
    </row>
    <row r="79" spans="2:22" ht="20.100000000000001" customHeight="1" thickBot="1">
      <c r="B79" s="58">
        <f t="shared" si="29"/>
        <v>71</v>
      </c>
      <c r="C79" s="21" t="str">
        <f>'71'!$A$3</f>
        <v>Collaudi ed acquisizione opere di urbanizzazione</v>
      </c>
      <c r="D79" s="4" t="str">
        <f>'71'!$F$2</f>
        <v>SI</v>
      </c>
      <c r="E79" s="4" t="str">
        <f>IF(D79="SI",IF('71'!$B$44="Presenti campi non compilati","Errore","OK"),"-")</f>
        <v>OK</v>
      </c>
      <c r="F79" s="56" t="str">
        <f>IF(D79="SI",IF('71'!$A$47&lt;&gt;"","SI","NO"),"-")</f>
        <v>SI</v>
      </c>
      <c r="G79" s="3" t="str">
        <f t="shared" si="30"/>
        <v>71 - Collaudi ed acquisizione opere di urbanizzazione</v>
      </c>
      <c r="H79" s="50">
        <f>IF(AND(D79="SI",E79="OK"),'71'!$B$24,"Processo non sottoposto a mappatura e valutazione del rischio")</f>
        <v>3.6666666666666665</v>
      </c>
      <c r="I79" s="50">
        <f>IF(AND(D79="SI",E79="OK"),'71'!$B$40,"")</f>
        <v>1.25</v>
      </c>
      <c r="J79" s="50">
        <f>IF(AND(D79="SI",E79="OK"),'71'!$B$44,"")</f>
        <v>4.583333333333333</v>
      </c>
      <c r="L79" s="3">
        <v>71</v>
      </c>
      <c r="M79" s="44" t="str">
        <f t="shared" si="31"/>
        <v>71</v>
      </c>
      <c r="O79" s="46">
        <f t="shared" si="32"/>
        <v>0</v>
      </c>
      <c r="P79" s="46">
        <f t="shared" si="33"/>
        <v>0</v>
      </c>
      <c r="Q79" s="46" t="str">
        <f t="shared" si="34"/>
        <v>71 - Collaudi ed acquisizione opere di urbanizzazione</v>
      </c>
      <c r="R79" s="46">
        <f t="shared" si="35"/>
        <v>0</v>
      </c>
      <c r="S79" s="46">
        <f t="shared" si="36"/>
        <v>0</v>
      </c>
      <c r="T79" s="3">
        <v>71</v>
      </c>
      <c r="U79" t="str">
        <f>IF(AND(D79="SI",E79="OK",'71'!$A$47&lt;&gt;""),M79&amp;" - "&amp;C79,"")</f>
        <v>71 - Collaudi ed acquisizione opere di urbanizzazione</v>
      </c>
      <c r="V79" s="3" t="str">
        <f>IF(AND(U79&lt;&gt;"",'71'!$A$47&lt;&gt;""),'71'!$A$47,"")</f>
        <v>Con la supervisione del Dirigente, verifica documentale incrociata con accertamento sul reale stato di attuazione dei lavori. Verifica del reale stato di realizzazione dei lavori</v>
      </c>
    </row>
    <row r="80" spans="2:22" ht="20.100000000000001" customHeight="1" thickBot="1">
      <c r="B80" s="58">
        <f t="shared" si="29"/>
        <v>72</v>
      </c>
      <c r="C80" s="21" t="str">
        <f>'72'!$A$3</f>
        <v>Lavori di somma urgenza</v>
      </c>
      <c r="D80" s="4" t="str">
        <f>'72'!$F$2</f>
        <v>SI</v>
      </c>
      <c r="E80" s="4" t="str">
        <f>IF(D80="SI",IF('72'!$B$44="Presenti campi non compilati","Errore","OK"),"-")</f>
        <v>OK</v>
      </c>
      <c r="F80" s="56" t="str">
        <f>IF(D80="SI",IF('72'!$A$47&lt;&gt;"","SI","NO"),"-")</f>
        <v>SI</v>
      </c>
      <c r="G80" s="3" t="str">
        <f t="shared" si="30"/>
        <v>72 - Lavori di somma urgenza</v>
      </c>
      <c r="H80" s="50">
        <f>IF(AND(D80="SI",E80="OK"),'72'!$B$24,"Processo non sottoposto a mappatura e valutazione del rischio")</f>
        <v>3.1666666666666665</v>
      </c>
      <c r="I80" s="50">
        <f>IF(AND(D80="SI",E80="OK"),'72'!$B$40,"")</f>
        <v>1.75</v>
      </c>
      <c r="J80" s="50">
        <f>IF(AND(D80="SI",E80="OK"),'72'!$B$44,"")</f>
        <v>5.5416666666666661</v>
      </c>
      <c r="L80" s="3">
        <v>72</v>
      </c>
      <c r="M80" s="44" t="str">
        <f t="shared" si="31"/>
        <v>72</v>
      </c>
      <c r="O80" s="46">
        <f t="shared" si="32"/>
        <v>0</v>
      </c>
      <c r="P80" s="46">
        <f t="shared" si="33"/>
        <v>0</v>
      </c>
      <c r="Q80" s="46" t="str">
        <f t="shared" si="34"/>
        <v>72 - Lavori di somma urgenza</v>
      </c>
      <c r="R80" s="46">
        <f t="shared" si="35"/>
        <v>0</v>
      </c>
      <c r="S80" s="46">
        <f t="shared" si="36"/>
        <v>0</v>
      </c>
      <c r="T80" s="3">
        <v>72</v>
      </c>
      <c r="U80" t="str">
        <f>IF(AND(D80="SI",E80="OK",'72'!$A$47&lt;&gt;""),M80&amp;" - "&amp;C80,"")</f>
        <v>72 - Lavori di somma urgenza</v>
      </c>
      <c r="V80" s="3" t="str">
        <f>IF(AND(U80&lt;&gt;"",'72'!$A$47&lt;&gt;""),'72'!$A$47,"")</f>
        <v>Per importi contrattuali relativi alla somma urgenza superiori a 40.000,00 euro obbligo di comunicazione/informazione immediata nei confronti del RPC in caso di proroghe contrattuali o affidamenti d'urgenza da effettuarsi tempestivamente.  Obbligo di adeguata motivazione obbligo di comunicare al RPC la presenza di ripetuti affidamenti ai  medesimi operatori economici nel medesimo anno solare, in caso di affidamenti complessivamente superiori nel periodo di riferimento a 10.000, euro.</v>
      </c>
    </row>
    <row r="81" spans="2:22" ht="20.100000000000001" customHeight="1" thickBot="1">
      <c r="B81" s="58">
        <f t="shared" si="29"/>
        <v>73</v>
      </c>
      <c r="C81" s="21" t="str">
        <f>'73'!$A$3</f>
        <v>Cerficati di agibilità</v>
      </c>
      <c r="D81" s="4" t="str">
        <f>'73'!$F$2</f>
        <v>SI</v>
      </c>
      <c r="E81" s="4" t="str">
        <f>IF(D81="SI",IF('73'!$B$44="Presenti campi non compilati","Errore","OK"),"-")</f>
        <v>OK</v>
      </c>
      <c r="F81" s="56" t="str">
        <f>IF(D81="SI",IF('73'!$A$47&lt;&gt;"","SI","NO"),"-")</f>
        <v>SI</v>
      </c>
      <c r="G81" s="3" t="str">
        <f t="shared" si="30"/>
        <v>73 - Cerficati di agibilità</v>
      </c>
      <c r="H81" s="50">
        <f>IF(AND(D81="SI",E81="OK"),'73'!$B$24,"Processo non sottoposto a mappatura e valutazione del rischio")</f>
        <v>2.5</v>
      </c>
      <c r="I81" s="50">
        <f>IF(AND(D81="SI",E81="OK"),'73'!$B$40,"")</f>
        <v>1.5</v>
      </c>
      <c r="J81" s="50">
        <f>IF(AND(D81="SI",E81="OK"),'73'!$B$44,"")</f>
        <v>3.75</v>
      </c>
      <c r="L81" s="3">
        <v>73</v>
      </c>
      <c r="M81" s="44" t="str">
        <f t="shared" si="31"/>
        <v>73</v>
      </c>
      <c r="O81" s="46">
        <f t="shared" si="32"/>
        <v>0</v>
      </c>
      <c r="P81" s="46" t="str">
        <f t="shared" si="33"/>
        <v>73 - Cerficati di agibilità</v>
      </c>
      <c r="Q81" s="46">
        <f t="shared" si="34"/>
        <v>0</v>
      </c>
      <c r="R81" s="46">
        <f t="shared" si="35"/>
        <v>0</v>
      </c>
      <c r="S81" s="46">
        <f t="shared" si="36"/>
        <v>0</v>
      </c>
      <c r="T81" s="3">
        <v>73</v>
      </c>
      <c r="U81" t="str">
        <f>IF(AND(D81="SI",E81="OK",'73'!$A$47&lt;&gt;""),M81&amp;" - "&amp;C81,"")</f>
        <v>73 - Cerficati di agibilità</v>
      </c>
      <c r="V81" s="3" t="str">
        <f>IF(AND(U81&lt;&gt;"",'73'!$A$47&lt;&gt;""),'73'!$A$47,"")</f>
        <v>Verifica del rispetto delle procedure previste dal manuale della qualita. Report semestrale al RPC sul rilascio e tempi medi.</v>
      </c>
    </row>
    <row r="82" spans="2:22" ht="20.100000000000001" customHeight="1" thickBot="1">
      <c r="B82" s="58">
        <f t="shared" si="29"/>
        <v>74</v>
      </c>
      <c r="C82" s="21" t="str">
        <f>'74'!$A$3</f>
        <v>Certificati destinazione urbanistica</v>
      </c>
      <c r="D82" s="4" t="str">
        <f>'74'!$F$2</f>
        <v>SI</v>
      </c>
      <c r="E82" s="4" t="str">
        <f>IF(D82="SI",IF('74'!$B$44="Presenti campi non compilati","Errore","OK"),"-")</f>
        <v>OK</v>
      </c>
      <c r="F82" s="56" t="str">
        <f>IF(D82="SI",IF('74'!$A$47&lt;&gt;"","SI","NO"),"-")</f>
        <v>SI</v>
      </c>
      <c r="G82" s="3" t="str">
        <f t="shared" si="30"/>
        <v>74 - Certificati destinazione urbanistica</v>
      </c>
      <c r="H82" s="50">
        <f>IF(AND(D82="SI",E82="OK"),'74'!$B$24,"Processo non sottoposto a mappatura e valutazione del rischio")</f>
        <v>2.8333333333333335</v>
      </c>
      <c r="I82" s="50">
        <f>IF(AND(D82="SI",E82="OK"),'74'!$B$40,"")</f>
        <v>1.25</v>
      </c>
      <c r="J82" s="50">
        <f>IF(AND(D82="SI",E82="OK"),'74'!$B$44,"")</f>
        <v>3.54</v>
      </c>
      <c r="L82" s="3">
        <v>74</v>
      </c>
      <c r="M82" s="44" t="str">
        <f t="shared" si="31"/>
        <v>74</v>
      </c>
      <c r="O82" s="46">
        <f t="shared" si="32"/>
        <v>0</v>
      </c>
      <c r="P82" s="46" t="str">
        <f t="shared" si="33"/>
        <v>74 - Certificati destinazione urbanistica</v>
      </c>
      <c r="Q82" s="46">
        <f t="shared" si="34"/>
        <v>0</v>
      </c>
      <c r="R82" s="46">
        <f t="shared" si="35"/>
        <v>0</v>
      </c>
      <c r="S82" s="46">
        <f t="shared" si="36"/>
        <v>0</v>
      </c>
      <c r="T82" s="3">
        <v>74</v>
      </c>
      <c r="U82" t="str">
        <f>IF(AND(D82="SI",E82="OK",'74'!$A$47&lt;&gt;""),M82&amp;" - "&amp;C82,"")</f>
        <v>74 - Certificati destinazione urbanistica</v>
      </c>
      <c r="V82" s="3" t="str">
        <f>IF(AND(U82&lt;&gt;"",'74'!$A$47&lt;&gt;""),'74'!$A$47,"")</f>
        <v>Rispetto delle procedure previste dal manuale della qualità; Report semestrale al RPC sul rilascio e tempi medi.</v>
      </c>
    </row>
    <row r="83" spans="2:22" ht="30.75" thickBot="1">
      <c r="B83" s="58">
        <f t="shared" si="29"/>
        <v>75</v>
      </c>
      <c r="C83" s="21" t="str">
        <f>'75'!$A$3</f>
        <v>Archiviazione verbali di violazione delle norme del codice della strada, regolamenti e ordinanze di competenza della PL</v>
      </c>
      <c r="D83" s="4" t="str">
        <f>'75'!$F$2</f>
        <v>SI</v>
      </c>
      <c r="E83" s="4" t="str">
        <f>IF(D83="SI",IF('75'!$B$44="Presenti campi non compilati","Errore","OK"),"-")</f>
        <v>OK</v>
      </c>
      <c r="F83" s="56" t="str">
        <f>IF(D83="SI",IF('75'!$A$47&lt;&gt;"","SI","NO"),"-")</f>
        <v>SI</v>
      </c>
      <c r="G83" s="3" t="str">
        <f t="shared" si="30"/>
        <v>75 - Archiviazione verbali di violazione delle norme del codice della strada, regolamenti e ordinanze di competenza della PL</v>
      </c>
      <c r="H83" s="50">
        <f>IF(AND(D83="SI",E83="OK"),'75'!$B$24,"Processo non sottoposto a mappatura e valutazione del rischio")</f>
        <v>2.5</v>
      </c>
      <c r="I83" s="50">
        <f>IF(AND(D83="SI",E83="OK"),'75'!$B$40,"")</f>
        <v>1.25</v>
      </c>
      <c r="J83" s="50">
        <f>IF(AND(D83="SI",E83="OK"),'75'!$B$44,"")</f>
        <v>3.125</v>
      </c>
      <c r="L83" s="3">
        <v>75</v>
      </c>
      <c r="M83" s="44" t="str">
        <f t="shared" si="31"/>
        <v>75</v>
      </c>
      <c r="O83" s="46">
        <f t="shared" si="32"/>
        <v>0</v>
      </c>
      <c r="P83" s="46" t="str">
        <f t="shared" si="33"/>
        <v>75 - Archiviazione verbali di violazione delle norme del codice della strada, regolamenti e ordinanze di competenza della PL</v>
      </c>
      <c r="Q83" s="46">
        <f t="shared" si="34"/>
        <v>0</v>
      </c>
      <c r="R83" s="46">
        <f t="shared" si="35"/>
        <v>0</v>
      </c>
      <c r="S83" s="46">
        <f t="shared" si="36"/>
        <v>0</v>
      </c>
      <c r="T83" s="3">
        <v>75</v>
      </c>
      <c r="U83" t="str">
        <f>IF(AND(D83="SI",E83="OK",'75'!$A$47&lt;&gt;""),M83&amp;" - "&amp;C83,"")</f>
        <v>75 - Archiviazione verbali di violazione delle norme del codice della strada, regolamenti e ordinanze di competenza della PL</v>
      </c>
      <c r="V83" s="3" t="str">
        <f>IF(AND(U83&lt;&gt;"",'75'!$A$47&lt;&gt;""),'75'!$A$47,"")</f>
        <v>Verifica del rispetto delle procedure previste dal manuale della qualità. Sistematico utilizzo di procedure e mezzo di supporti informatici. Rapporti periodici da ogni operatore che ha redatto il provvedimento della avvenuta archiviazione. Rapporti periodici al Responsabile anticorruzione dei provvedimenti di archiaviazine adottati.</v>
      </c>
    </row>
    <row r="84" spans="2:22" ht="20.100000000000001" customHeight="1" thickBot="1">
      <c r="B84" s="58">
        <f t="shared" si="29"/>
        <v>76</v>
      </c>
      <c r="C84" s="21" t="str">
        <f>'76'!$A$3</f>
        <v>Rimborsi di sanzioni non dovute</v>
      </c>
      <c r="D84" s="4" t="str">
        <f>'76'!$F$2</f>
        <v>SI</v>
      </c>
      <c r="E84" s="4" t="str">
        <f>IF(D84="SI",IF('76'!$B$44="Presenti campi non compilati","Errore","OK"),"-")</f>
        <v>OK</v>
      </c>
      <c r="F84" s="56" t="str">
        <f>IF(D84="SI",IF('76'!$A$47&lt;&gt;"","SI","NO"),"-")</f>
        <v>SI</v>
      </c>
      <c r="G84" s="3" t="str">
        <f t="shared" si="30"/>
        <v>76 - Rimborsi di sanzioni non dovute</v>
      </c>
      <c r="H84" s="50">
        <f>IF(AND(D84="SI",E84="OK"),'76'!$B$24,"Processo non sottoposto a mappatura e valutazione del rischio")</f>
        <v>2.5</v>
      </c>
      <c r="I84" s="50">
        <f>IF(AND(D84="SI",E84="OK"),'76'!$B$40,"")</f>
        <v>1</v>
      </c>
      <c r="J84" s="50">
        <f>IF(AND(D84="SI",E84="OK"),'76'!$B$44,"")</f>
        <v>2.5</v>
      </c>
      <c r="L84" s="3">
        <v>76</v>
      </c>
      <c r="M84" s="44" t="str">
        <f t="shared" si="31"/>
        <v>76</v>
      </c>
      <c r="O84" s="46">
        <f t="shared" si="32"/>
        <v>0</v>
      </c>
      <c r="P84" s="46" t="str">
        <f t="shared" si="33"/>
        <v>76 - Rimborsi di sanzioni non dovute</v>
      </c>
      <c r="Q84" s="46">
        <f t="shared" si="34"/>
        <v>0</v>
      </c>
      <c r="R84" s="46">
        <f t="shared" si="35"/>
        <v>0</v>
      </c>
      <c r="S84" s="46">
        <f t="shared" si="36"/>
        <v>0</v>
      </c>
      <c r="T84" s="3">
        <v>76</v>
      </c>
      <c r="U84" t="str">
        <f>IF(AND(D84="SI",E84="OK",'76'!$A$47&lt;&gt;""),M84&amp;" - "&amp;C84,"")</f>
        <v>76 - Rimborsi di sanzioni non dovute</v>
      </c>
      <c r="V84" s="3" t="str">
        <f>IF(AND(U84&lt;&gt;"",'76'!$A$47&lt;&gt;""),'76'!$A$47,"")</f>
        <v>Rspetto delle procedure previste dal manuale sulla qualità.  Rispetto dei tempi di ultimazione del procedimento. Rapporti periodici dal Responsabile anticorruzione di prospetti riportanti in ordine cronologico, le istanze pervenute gli esiti dell'istruttoria e gli estremi dell'eventuale provvedimento di rimborso emanato.</v>
      </c>
    </row>
    <row r="85" spans="2:22" ht="30.75" thickBot="1">
      <c r="B85" s="58">
        <f t="shared" si="29"/>
        <v>77</v>
      </c>
      <c r="C85" s="21" t="str">
        <f>'77'!$A$3</f>
        <v>Attività di gestione e dei mezzi assegnati in dotazione della Direzione della Polizia eLocale e vigilanza sul loro corretto uso</v>
      </c>
      <c r="D85" s="4" t="str">
        <f>'77'!$F$2</f>
        <v>SI</v>
      </c>
      <c r="E85" s="4" t="str">
        <f>IF(D85="SI",IF('77'!$B$44="Presenti campi non compilati","Errore","OK"),"-")</f>
        <v>OK</v>
      </c>
      <c r="F85" s="56" t="str">
        <f>IF(D85="SI",IF('77'!$A$47&lt;&gt;"","SI","NO"),"-")</f>
        <v>SI</v>
      </c>
      <c r="G85" s="3" t="str">
        <f t="shared" si="30"/>
        <v>77 - Attività di gestione e dei mezzi assegnati in dotazione della Direzione della Polizia eLocale e vigilanza sul loro corretto uso</v>
      </c>
      <c r="H85" s="50">
        <f>IF(AND(D85="SI",E85="OK"),'77'!$B$24,"Processo non sottoposto a mappatura e valutazione del rischio")</f>
        <v>2</v>
      </c>
      <c r="I85" s="50">
        <f>IF(AND(D85="SI",E85="OK"),'77'!$B$40,"")</f>
        <v>1.25</v>
      </c>
      <c r="J85" s="50">
        <f>IF(AND(D85="SI",E85="OK"),'77'!$B$44,"")</f>
        <v>2.5</v>
      </c>
      <c r="L85" s="3">
        <v>77</v>
      </c>
      <c r="M85" s="44" t="str">
        <f t="shared" si="31"/>
        <v>77</v>
      </c>
      <c r="O85" s="46">
        <f t="shared" si="32"/>
        <v>0</v>
      </c>
      <c r="P85" s="46" t="str">
        <f t="shared" si="33"/>
        <v>77 - Attività di gestione e dei mezzi assegnati in dotazione della Direzione della Polizia eLocale e vigilanza sul loro corretto uso</v>
      </c>
      <c r="Q85" s="46">
        <f t="shared" si="34"/>
        <v>0</v>
      </c>
      <c r="R85" s="46">
        <f t="shared" si="35"/>
        <v>0</v>
      </c>
      <c r="S85" s="46">
        <f t="shared" si="36"/>
        <v>0</v>
      </c>
      <c r="T85" s="3">
        <v>77</v>
      </c>
      <c r="U85" t="str">
        <f>IF(AND(D85="SI",E85="OK",'77'!$A$47&lt;&gt;""),M85&amp;" - "&amp;C85,"")</f>
        <v>77 - Attività di gestione e dei mezzi assegnati in dotazione della Direzione della Polizia eLocale e vigilanza sul loro corretto uso</v>
      </c>
      <c r="V85" s="3" t="str">
        <f>IF(AND(U85&lt;&gt;"",'77'!$A$47&lt;&gt;""),'77'!$A$47,"")</f>
        <v>Rispetto delle procedure previste dal manuale sulla qualità. Verifica periodica, a cura del Dirigente dei chilometri percorsi, consumo di carburante stato di manutenzione.</v>
      </c>
    </row>
    <row r="86" spans="2:22" ht="20.100000000000001" customHeight="1" thickBot="1">
      <c r="B86" s="58">
        <f t="shared" si="29"/>
        <v>78</v>
      </c>
      <c r="C86" s="21" t="str">
        <f>'78'!$A$3</f>
        <v xml:space="preserve">Assegnazione di posteggi mercati settimanali e mensili </v>
      </c>
      <c r="D86" s="4" t="str">
        <f>'78'!$F$2</f>
        <v>SI</v>
      </c>
      <c r="E86" s="4" t="str">
        <f>IF(D86="SI",IF('78'!$B$44="Presenti campi non compilati","Errore","OK"),"-")</f>
        <v>OK</v>
      </c>
      <c r="F86" s="56" t="str">
        <f>IF(D86="SI",IF('78'!$A$47&lt;&gt;"","SI","NO"),"-")</f>
        <v>SI</v>
      </c>
      <c r="G86" s="3" t="str">
        <f t="shared" si="30"/>
        <v xml:space="preserve">78 - Assegnazione di posteggi mercati settimanali e mensili </v>
      </c>
      <c r="H86" s="50">
        <f>IF(AND(D86="SI",E86="OK"),'78'!$B$24,"Processo non sottoposto a mappatura e valutazione del rischio")</f>
        <v>2.1666666666666665</v>
      </c>
      <c r="I86" s="50">
        <f>IF(AND(D86="SI",E86="OK"),'78'!$B$40,"")</f>
        <v>1.25</v>
      </c>
      <c r="J86" s="50">
        <f>IF(AND(D86="SI",E86="OK"),'78'!$B$44,"")</f>
        <v>2.708333333333333</v>
      </c>
      <c r="L86" s="3">
        <v>78</v>
      </c>
      <c r="M86" s="44" t="str">
        <f t="shared" si="31"/>
        <v>78</v>
      </c>
      <c r="O86" s="46">
        <f t="shared" si="32"/>
        <v>0</v>
      </c>
      <c r="P86" s="46" t="str">
        <f t="shared" si="33"/>
        <v xml:space="preserve">78 - Assegnazione di posteggi mercati settimanali e mensili </v>
      </c>
      <c r="Q86" s="46">
        <f t="shared" si="34"/>
        <v>0</v>
      </c>
      <c r="R86" s="46">
        <f t="shared" si="35"/>
        <v>0</v>
      </c>
      <c r="S86" s="46">
        <f t="shared" si="36"/>
        <v>0</v>
      </c>
      <c r="T86" s="3">
        <v>78</v>
      </c>
      <c r="U86" t="str">
        <f>IF(AND(D86="SI",E86="OK",'78'!$A$47&lt;&gt;""),M86&amp;" - "&amp;C86,"")</f>
        <v xml:space="preserve">78 - Assegnazione di posteggi mercati settimanali e mensili </v>
      </c>
      <c r="V86" s="3" t="str">
        <f>IF(AND(U86&lt;&gt;"",'78'!$A$47&lt;&gt;""),'78'!$A$47,"")</f>
        <v>Verifica del rispetto dei criteri regolamentari nell'assegnazione e osservanza dei principi di trasparenza. Pubblicazione sul sito internet istituzionale.</v>
      </c>
    </row>
    <row r="87" spans="2:22" ht="20.100000000000001" customHeight="1" thickBot="1">
      <c r="B87" s="58">
        <f t="shared" si="29"/>
        <v>79</v>
      </c>
      <c r="C87" s="21" t="str">
        <f>'79'!$A$3</f>
        <v xml:space="preserve">Rilascio contrassegno invalidi </v>
      </c>
      <c r="D87" s="4" t="str">
        <f>'79'!$F$2</f>
        <v>SI</v>
      </c>
      <c r="E87" s="4" t="str">
        <f>IF(D87="SI",IF('79'!$B$44="Presenti campi non compilati","Errore","OK"),"-")</f>
        <v>OK</v>
      </c>
      <c r="F87" s="56" t="str">
        <f>IF(D87="SI",IF('79'!$A$47&lt;&gt;"","SI","NO"),"-")</f>
        <v>SI</v>
      </c>
      <c r="G87" s="3" t="str">
        <f t="shared" si="30"/>
        <v xml:space="preserve">79 - Rilascio contrassegno invalidi </v>
      </c>
      <c r="H87" s="50">
        <f>IF(AND(D87="SI",E87="OK"),'79'!$B$24,"Processo non sottoposto a mappatura e valutazione del rischio")</f>
        <v>2.1666666666666665</v>
      </c>
      <c r="I87" s="50">
        <f>IF(AND(D87="SI",E87="OK"),'79'!$B$40,"")</f>
        <v>1.5</v>
      </c>
      <c r="J87" s="50">
        <f>IF(AND(D87="SI",E87="OK"),'79'!$B$44,"")</f>
        <v>3.25</v>
      </c>
      <c r="L87" s="3">
        <v>79</v>
      </c>
      <c r="M87" s="44" t="str">
        <f t="shared" si="31"/>
        <v>79</v>
      </c>
      <c r="O87" s="46">
        <f t="shared" si="32"/>
        <v>0</v>
      </c>
      <c r="P87" s="46" t="str">
        <f t="shared" si="33"/>
        <v xml:space="preserve">79 - Rilascio contrassegno invalidi </v>
      </c>
      <c r="Q87" s="46">
        <f t="shared" si="34"/>
        <v>0</v>
      </c>
      <c r="R87" s="46">
        <f t="shared" si="35"/>
        <v>0</v>
      </c>
      <c r="S87" s="46">
        <f t="shared" si="36"/>
        <v>0</v>
      </c>
      <c r="T87" s="3">
        <v>79</v>
      </c>
      <c r="U87" t="str">
        <f>IF(AND(D87="SI",E87="OK",'79'!$A$47&lt;&gt;""),M87&amp;" - "&amp;C87,"")</f>
        <v xml:space="preserve">79 - Rilascio contrassegno invalidi </v>
      </c>
      <c r="V87" s="3" t="str">
        <f>IF(AND(U87&lt;&gt;"",'79'!$A$47&lt;&gt;""),'79'!$A$47,"")</f>
        <v>Verifica del prospetto delle procedure prevista dal mauale della qqualità. Report semestarale al RPC sul riòascio e tempi medi di evasione delle richeste pervenute.</v>
      </c>
    </row>
    <row r="88" spans="2:22" ht="20.100000000000001" customHeight="1" thickBot="1">
      <c r="B88" s="58">
        <f>IF(OR(C88="Nuova scheda",C88=""),"",T88)</f>
        <v>80</v>
      </c>
      <c r="C88" s="21" t="str">
        <f>'80'!$A$3</f>
        <v xml:space="preserve">Rilascio stallo di sosta per invalidi </v>
      </c>
      <c r="D88" s="4" t="str">
        <f>'80'!$F$2</f>
        <v>SI</v>
      </c>
      <c r="E88" s="4" t="str">
        <f>IF(D88="SI",IF('80'!$B$44="Presenti campi non compilati","Errore","OK"),"-")</f>
        <v>OK</v>
      </c>
      <c r="F88" s="56" t="str">
        <f>IF(D88="SI",IF('80'!$A$47&lt;&gt;"","SI","NO"),"-")</f>
        <v>SI</v>
      </c>
      <c r="G88" s="3" t="str">
        <f t="shared" si="30"/>
        <v xml:space="preserve">80 - Rilascio stallo di sosta per invalidi </v>
      </c>
      <c r="H88" s="50">
        <f>IF(AND(D88="SI",E88="OK"),'80'!$B$24,"Processo non sottoposto a mappatura e valutazione del rischio")</f>
        <v>2.1666666666666665</v>
      </c>
      <c r="I88" s="50">
        <f>IF(AND(D88="SI",E88="OK"),'80'!$B$40,"")</f>
        <v>1.25</v>
      </c>
      <c r="J88" s="50">
        <f>IF(AND(D88="SI",E88="OK"),'80'!$B$44,"")</f>
        <v>2.708333333333333</v>
      </c>
      <c r="L88" s="3">
        <v>80</v>
      </c>
      <c r="M88" s="44" t="str">
        <f t="shared" si="31"/>
        <v>80</v>
      </c>
      <c r="O88" s="46">
        <f t="shared" si="32"/>
        <v>0</v>
      </c>
      <c r="P88" s="46" t="str">
        <f t="shared" si="33"/>
        <v xml:space="preserve">80 - Rilascio stallo di sosta per invalidi </v>
      </c>
      <c r="Q88" s="46">
        <f t="shared" si="34"/>
        <v>0</v>
      </c>
      <c r="R88" s="46">
        <f t="shared" si="35"/>
        <v>0</v>
      </c>
      <c r="S88" s="46">
        <f t="shared" si="36"/>
        <v>0</v>
      </c>
      <c r="T88" s="3">
        <v>80</v>
      </c>
      <c r="U88" t="str">
        <f>IF(AND(D88="SI",E88="OK",'80'!$A$47&lt;&gt;""),M88&amp;" - "&amp;C88,"")</f>
        <v xml:space="preserve">80 - Rilascio stallo di sosta per invalidi </v>
      </c>
      <c r="V88" s="3" t="str">
        <f>IF(AND(U88&lt;&gt;"",'80'!$A$47&lt;&gt;""),'80'!$A$47,"")</f>
        <v>Verifica del prospetto delle procedure prevista dal mauale della qqualità. Report semestarale al RPC sul riòascio e tempi medi di evasione delle richeste pervenute e delle autorizzazioni concesse e non.</v>
      </c>
    </row>
    <row r="89" spans="2:22" ht="16.5" thickBot="1">
      <c r="B89" s="58" t="str">
        <f t="shared" ref="B89:B93" si="37">IF(OR(C89="Nuova scheda",C89=""),"",T89)</f>
        <v/>
      </c>
      <c r="C89" s="21" t="str">
        <f>'81'!$A$3</f>
        <v>Nuova scheda</v>
      </c>
      <c r="D89" s="4" t="str">
        <f>'81'!$F$2</f>
        <v>NO</v>
      </c>
      <c r="E89" s="4" t="str">
        <f>IF(D89="SI",IF('81'!$B$44="Presenti campi non compilati","Errore","OK"),"-")</f>
        <v>-</v>
      </c>
      <c r="F89" s="56" t="str">
        <f>IF(D89="SI",IF('81'!$A$47&lt;&gt;"","SI","NO"),"-")</f>
        <v>-</v>
      </c>
      <c r="G89" s="3" t="str">
        <f t="shared" si="30"/>
        <v/>
      </c>
      <c r="H89" s="50" t="str">
        <f>IF(AND(D89="SI",E89="OK"),'81'!$B$24,"Processo non sottoposto a mappatura e valutazione del rischio")</f>
        <v>Processo non sottoposto a mappatura e valutazione del rischio</v>
      </c>
      <c r="I89" s="50" t="str">
        <f>IF(AND(D89="SI",E89="OK"),'81'!$B$40,"")</f>
        <v/>
      </c>
      <c r="J89" s="50" t="str">
        <f>IF(AND(D89="SI",E89="OK"),'81'!$B$44,"")</f>
        <v/>
      </c>
      <c r="L89" s="3">
        <v>81</v>
      </c>
      <c r="M89" s="44" t="str">
        <f t="shared" si="31"/>
        <v>81</v>
      </c>
      <c r="O89" s="46">
        <f t="shared" si="32"/>
        <v>0</v>
      </c>
      <c r="P89" s="46">
        <f t="shared" si="33"/>
        <v>0</v>
      </c>
      <c r="Q89" s="46">
        <f t="shared" si="34"/>
        <v>0</v>
      </c>
      <c r="R89" s="46">
        <f t="shared" si="35"/>
        <v>0</v>
      </c>
      <c r="S89" s="46">
        <f t="shared" si="36"/>
        <v>0</v>
      </c>
      <c r="T89" s="3">
        <v>81</v>
      </c>
      <c r="U89" t="str">
        <f>IF(AND(D89="SI",E89="OK",'81'!$A$47&lt;&gt;""),M89&amp;" - "&amp;C89,"")</f>
        <v/>
      </c>
      <c r="V89" s="3" t="str">
        <f>IF(AND(U89&lt;&gt;"",'81'!$A$47&lt;&gt;""),'81'!$A$47,"")</f>
        <v/>
      </c>
    </row>
    <row r="90" spans="2:22" ht="16.5" thickBot="1">
      <c r="B90" s="58" t="str">
        <f t="shared" si="37"/>
        <v/>
      </c>
      <c r="C90" s="21" t="str">
        <f>'82'!$A$3</f>
        <v>Nuova scheda</v>
      </c>
      <c r="D90" s="4" t="str">
        <f>'82'!$F$2</f>
        <v>NO</v>
      </c>
      <c r="E90" s="4" t="str">
        <f>IF(D90="SI",IF('82'!$B$44="Presenti campi non compilati","Errore","OK"),"-")</f>
        <v>-</v>
      </c>
      <c r="F90" s="56" t="str">
        <f>IF(D90="SI",IF('82'!$A$47&lt;&gt;"","SI","NO"),"-")</f>
        <v>-</v>
      </c>
      <c r="G90" s="3" t="str">
        <f t="shared" si="30"/>
        <v/>
      </c>
      <c r="H90" s="50" t="str">
        <f>IF(AND(D90="SI",E90="OK"),'82'!$B$24,"Processo non sottoposto a mappatura e valutazione del rischio")</f>
        <v>Processo non sottoposto a mappatura e valutazione del rischio</v>
      </c>
      <c r="I90" s="50" t="str">
        <f>IF(AND(D90="SI",E90="OK"),'82'!$B$40,"")</f>
        <v/>
      </c>
      <c r="J90" s="50" t="str">
        <f>IF(AND(D90="SI",E90="OK"),'82'!$B$44,"")</f>
        <v/>
      </c>
      <c r="L90" s="3">
        <v>82</v>
      </c>
      <c r="M90" s="44" t="str">
        <f t="shared" si="31"/>
        <v>82</v>
      </c>
      <c r="O90" s="46">
        <f t="shared" si="32"/>
        <v>0</v>
      </c>
      <c r="P90" s="46">
        <f t="shared" si="33"/>
        <v>0</v>
      </c>
      <c r="Q90" s="46">
        <f t="shared" si="34"/>
        <v>0</v>
      </c>
      <c r="R90" s="46">
        <f t="shared" si="35"/>
        <v>0</v>
      </c>
      <c r="S90" s="46">
        <f t="shared" si="36"/>
        <v>0</v>
      </c>
      <c r="T90" s="3">
        <v>82</v>
      </c>
      <c r="U90" t="str">
        <f>IF(AND(D90="SI",E90="OK",'82'!$A$47&lt;&gt;""),M90&amp;" - "&amp;C90,"")</f>
        <v/>
      </c>
      <c r="V90" s="3" t="str">
        <f>IF(AND(U90&lt;&gt;"",'82'!$A$47&lt;&gt;""),'82'!$A$47,"")</f>
        <v/>
      </c>
    </row>
    <row r="91" spans="2:22" ht="16.5" thickBot="1">
      <c r="B91" s="58" t="str">
        <f t="shared" si="37"/>
        <v/>
      </c>
      <c r="C91" s="21" t="str">
        <f>'83'!$A$3</f>
        <v>Nuova scheda</v>
      </c>
      <c r="D91" s="4" t="str">
        <f>'83'!$F$2</f>
        <v>NO</v>
      </c>
      <c r="E91" s="4" t="str">
        <f>IF(D91="SI",IF('83'!$B$44="Presenti campi non compilati","Errore","OK"),"-")</f>
        <v>-</v>
      </c>
      <c r="F91" s="56" t="str">
        <f>IF(D91="SI",IF('83'!$A$47&lt;&gt;"","SI","NO"),"-")</f>
        <v>-</v>
      </c>
      <c r="G91" s="3" t="str">
        <f t="shared" si="30"/>
        <v/>
      </c>
      <c r="H91" s="50" t="str">
        <f>IF(AND(D91="SI",E91="OK"),'83'!$B$24,"Processo non sottoposto a mappatura e valutazione del rischio")</f>
        <v>Processo non sottoposto a mappatura e valutazione del rischio</v>
      </c>
      <c r="I91" s="50" t="str">
        <f>IF(AND(D91="SI",E91="OK"),'83'!$B$40,"")</f>
        <v/>
      </c>
      <c r="J91" s="50" t="str">
        <f>IF(AND(D91="SI",E91="OK"),'83'!$B$44,"")</f>
        <v/>
      </c>
      <c r="L91" s="3">
        <v>83</v>
      </c>
      <c r="M91" s="44" t="str">
        <f t="shared" si="31"/>
        <v>83</v>
      </c>
      <c r="O91" s="46">
        <f t="shared" si="32"/>
        <v>0</v>
      </c>
      <c r="P91" s="46">
        <f t="shared" si="33"/>
        <v>0</v>
      </c>
      <c r="Q91" s="46">
        <f t="shared" si="34"/>
        <v>0</v>
      </c>
      <c r="R91" s="46">
        <f t="shared" si="35"/>
        <v>0</v>
      </c>
      <c r="S91" s="46">
        <f t="shared" si="36"/>
        <v>0</v>
      </c>
      <c r="T91" s="3">
        <v>83</v>
      </c>
      <c r="U91" t="str">
        <f>IF(AND(D91="SI",E91="OK",'83'!$A$47&lt;&gt;""),M91&amp;" - "&amp;C91,"")</f>
        <v/>
      </c>
      <c r="V91" s="3" t="str">
        <f>IF(AND(U91&lt;&gt;"",'83'!$A$47&lt;&gt;""),'83'!$A$47,"")</f>
        <v/>
      </c>
    </row>
    <row r="92" spans="2:22" ht="16.5" thickBot="1">
      <c r="B92" s="58" t="str">
        <f t="shared" si="37"/>
        <v/>
      </c>
      <c r="C92" s="21" t="str">
        <f>'84'!$A$3</f>
        <v>Nuova scheda</v>
      </c>
      <c r="D92" s="4" t="str">
        <f>'84'!$F$2</f>
        <v>NO</v>
      </c>
      <c r="E92" s="4" t="str">
        <f>IF(D92="SI",IF('84'!$B$44="Presenti campi non compilati","Errore","OK"),"-")</f>
        <v>-</v>
      </c>
      <c r="F92" s="56" t="str">
        <f>IF(D92="SI",IF('84'!$A$47&lt;&gt;"","SI","NO"),"-")</f>
        <v>-</v>
      </c>
      <c r="G92" s="3" t="str">
        <f t="shared" si="30"/>
        <v/>
      </c>
      <c r="H92" s="50" t="str">
        <f>IF(AND(D92="SI",E92="OK"),'84'!$B$24,"Processo non sottoposto a mappatura e valutazione del rischio")</f>
        <v>Processo non sottoposto a mappatura e valutazione del rischio</v>
      </c>
      <c r="I92" s="50" t="str">
        <f>IF(AND(D92="SI",E92="OK"),'84'!$B$40,"")</f>
        <v/>
      </c>
      <c r="J92" s="50" t="str">
        <f>IF(AND(D92="SI",E92="OK"),'84'!$B$44,"")</f>
        <v/>
      </c>
      <c r="L92" s="3">
        <v>84</v>
      </c>
      <c r="M92" s="44" t="str">
        <f t="shared" si="31"/>
        <v>84</v>
      </c>
      <c r="O92" s="46">
        <f t="shared" si="32"/>
        <v>0</v>
      </c>
      <c r="P92" s="46">
        <f t="shared" si="33"/>
        <v>0</v>
      </c>
      <c r="Q92" s="46">
        <f t="shared" si="34"/>
        <v>0</v>
      </c>
      <c r="R92" s="46">
        <f t="shared" si="35"/>
        <v>0</v>
      </c>
      <c r="S92" s="46">
        <f t="shared" si="36"/>
        <v>0</v>
      </c>
      <c r="T92" s="3">
        <v>84</v>
      </c>
      <c r="U92" t="str">
        <f>IF(AND(D92="SI",E92="OK",'84'!$A$47&lt;&gt;""),M92&amp;" - "&amp;C92,"")</f>
        <v/>
      </c>
      <c r="V92" s="3" t="str">
        <f>IF(AND(U92&lt;&gt;"",'84'!$A$47&lt;&gt;""),'84'!$A$47,"")</f>
        <v/>
      </c>
    </row>
    <row r="93" spans="2:22" ht="16.5" thickBot="1">
      <c r="B93" s="58" t="str">
        <f t="shared" si="37"/>
        <v/>
      </c>
      <c r="C93" s="21" t="str">
        <f>'85'!$A$3</f>
        <v>Nuova scheda</v>
      </c>
      <c r="D93" s="4" t="str">
        <f>'85'!$F$2</f>
        <v>NO</v>
      </c>
      <c r="E93" s="4" t="str">
        <f>IF(D93="SI",IF('85'!$B$44="Presenti campi non compilati","Errore","OK"),"-")</f>
        <v>-</v>
      </c>
      <c r="F93" s="56" t="str">
        <f>IF(D93="SI",IF('85'!$A$47&lt;&gt;"","SI","NO"),"-")</f>
        <v>-</v>
      </c>
      <c r="G93" s="3" t="str">
        <f t="shared" si="30"/>
        <v/>
      </c>
      <c r="H93" s="50" t="str">
        <f>IF(AND(D93="SI",E93="OK"),'85'!$B$24,"Processo non sottoposto a mappatura e valutazione del rischio")</f>
        <v>Processo non sottoposto a mappatura e valutazione del rischio</v>
      </c>
      <c r="I93" s="50" t="str">
        <f>IF(AND(D93="SI",E93="OK"),'85'!$B$40,"")</f>
        <v/>
      </c>
      <c r="J93" s="50" t="str">
        <f>IF(AND(D93="SI",E93="OK"),'85'!$B$44,"")</f>
        <v/>
      </c>
      <c r="L93" s="3">
        <v>85</v>
      </c>
      <c r="M93" s="44" t="str">
        <f t="shared" si="31"/>
        <v>85</v>
      </c>
      <c r="O93" s="46">
        <f t="shared" si="32"/>
        <v>0</v>
      </c>
      <c r="P93" s="46">
        <f t="shared" si="33"/>
        <v>0</v>
      </c>
      <c r="Q93" s="46">
        <f t="shared" si="34"/>
        <v>0</v>
      </c>
      <c r="R93" s="46">
        <f t="shared" si="35"/>
        <v>0</v>
      </c>
      <c r="S93" s="46">
        <f t="shared" si="36"/>
        <v>0</v>
      </c>
      <c r="T93" s="3">
        <v>85</v>
      </c>
      <c r="U93" t="str">
        <f>IF(AND(D93="SI",E93="OK",'85'!$A$47&lt;&gt;""),M93&amp;" - "&amp;C93,"")</f>
        <v/>
      </c>
      <c r="V93" s="3" t="str">
        <f>IF(AND(U93&lt;&gt;"",'85'!$A$47&lt;&gt;""),'85'!$A$47,"")</f>
        <v/>
      </c>
    </row>
    <row r="94" spans="2:22">
      <c r="H94" s="48"/>
      <c r="I94" s="48"/>
      <c r="J94" s="48"/>
    </row>
    <row r="95" spans="2:22">
      <c r="H95" s="48"/>
      <c r="I95" s="48"/>
      <c r="J95" s="48"/>
    </row>
    <row r="96" spans="2:22">
      <c r="H96" s="48"/>
      <c r="I96" s="48"/>
      <c r="J96" s="48"/>
    </row>
    <row r="97" spans="8:10">
      <c r="H97" s="48"/>
      <c r="I97" s="48"/>
      <c r="J97" s="48"/>
    </row>
    <row r="98" spans="8:10">
      <c r="H98" s="48"/>
      <c r="I98" s="48"/>
      <c r="J98" s="48"/>
    </row>
    <row r="99" spans="8:10">
      <c r="H99" s="48"/>
      <c r="I99" s="48"/>
      <c r="J99" s="48"/>
    </row>
  </sheetData>
  <sheetProtection selectLockedCells="1" selectUnlockedCells="1"/>
  <mergeCells count="5">
    <mergeCell ref="B2:D2"/>
    <mergeCell ref="B5:D5"/>
    <mergeCell ref="B6:D6"/>
    <mergeCell ref="B8:D8"/>
    <mergeCell ref="B4:D4"/>
  </mergeCells>
  <hyperlinks>
    <hyperlink ref="C12" location="'1'!A1" display="Concorso per l'assunzione di personale "/>
    <hyperlink ref="C13" location="'2'!A1" display="Concorso per la progressione in carriera del personale "/>
    <hyperlink ref="C14" location="'3'!A1" display="Selezione per l'affidamento di un incarico professionale "/>
    <hyperlink ref="C15" location="'4'!A1" display="Affidamento mediante procedura aperta (o ristretta) di lavori, servizi, forniture"/>
    <hyperlink ref="C16" location="'5'!A1" display="Affidamento diretto di lavori, servizi o forniture"/>
    <hyperlink ref="C17" location="'6'!A1" display="Permesso di costruire "/>
    <hyperlink ref="C18" location="'7'!A1" display="Permesso di costruire in aree assoggettate ad autorizzazione paesaggistica"/>
    <hyperlink ref="C19" location="'8'!A1" display="Concessione di sovvenzioni, contributi, sussidi, ecc. "/>
    <hyperlink ref="C20" location="'9'!A1" display="Provvedimenti di pianificazione urbanistica generale"/>
    <hyperlink ref="C21" location="'10'!A1" display="Provvedimenti di pianificazione urbanistica attuativa"/>
    <hyperlink ref="C22" location="'11'!A1" display="Levata dei protesti "/>
    <hyperlink ref="C23" location="'12'!A1" display="Gestione delle sanzioni per violazione del CDS"/>
    <hyperlink ref="C24" location="'13'!A1" display="Gestione ordinaria delle entrate "/>
    <hyperlink ref="C25" location="'14'!A1" display="Gestione ordinaria delle spese di bilancio "/>
    <hyperlink ref="C26" location="'15'!A1" display="Accertamenti e verifiche dei tributi locali"/>
    <hyperlink ref="C27" location="'16'!A1" display="Accertamenti con adesione dei tributi locali"/>
    <hyperlink ref="C28" location="'17'!A1" display="Accertamenti e controlli sugli abusi edilizi"/>
    <hyperlink ref="C29" location="'18'!A1" display="Incentivi economici al personale (produttività e retribuzioni di risultato)"/>
    <hyperlink ref="C30" location="'19'!A1" display="Autorizzazione all’occupazione del suolo pubblico"/>
    <hyperlink ref="C31" location="'20'!A1" display="Autorizzazioni ex artt. 68 e 69 del TULPS (spettacoli, intrattenimenti, ecc.)"/>
    <hyperlink ref="C32" location="'21'!A1" display="Permesso di costruire convenzionato "/>
    <hyperlink ref="C33" location="'22'!A1" display="Pratiche anagrafiche "/>
    <hyperlink ref="C34" location="'23'!A1" display="Documenti di identità"/>
    <hyperlink ref="C35" location="'24'!A1" display="Servizi per minori e famiglie"/>
    <hyperlink ref="C36" location="'25'!A1" display="Servizi assistenziali e socio-sanitari per anziani"/>
    <hyperlink ref="C37" location="'26'!A1" display="Servizi per disabili"/>
    <hyperlink ref="C38" location="'27'!A1" display="Servizi per adulti in difficoltà"/>
    <hyperlink ref="C39" location="'28'!A1" display="Servizi di integrazione dei cittadini stranieri"/>
    <hyperlink ref="C40" location="'29'!A1" display="Raccolta e smaltimento rifiuti"/>
    <hyperlink ref="C41" location="'30'!A1" display="Gestione del protocollo "/>
    <hyperlink ref="C42" location="'31'!A1" display="Gestione dell'archivio "/>
    <hyperlink ref="C43" location="'32'!A1" display="Gestione delle sepolture e dei loculi"/>
    <hyperlink ref="C44" location="'33'!A1" display="Gestione delle tombe di famiglia"/>
    <hyperlink ref="C45" location="'34'!A1" display="Organizzazione eventi"/>
    <hyperlink ref="C46" location="'35'!A1" display="Rilascio di patrocini"/>
    <hyperlink ref="C47" location="'36'!A1" display="Gare ad evidenza pubblica di vendita di beni"/>
    <hyperlink ref="C48" location="'37'!A1" display="Funzionamento degli organi collegiali "/>
    <hyperlink ref="C49" location="'38'!A1" display="Formazione di determinazioni, ordinanze, decreti ed altri atti amministrativi"/>
    <hyperlink ref="C50" location="'39'!A1" display="Designazione dei rappresentanti dell'ente presso enti, società, fondazioni"/>
    <hyperlink ref="C51" location="'40'!A1" display="Gestione dei procedimenti di segnalazione e reclamo"/>
    <hyperlink ref="C52" location="'41'!A1" display="Gestione della leva"/>
    <hyperlink ref="C53" location="'42'!A1" display="Gestione dell'elettorato"/>
    <hyperlink ref="C54" location="'43'!A1" display="Gestione degli alloggi pubblici"/>
    <hyperlink ref="C55" location="'44'!A1" display="Gestione del diritto allo studio"/>
    <hyperlink ref="C56" location="'45'!A1" display="Vigilanza sulla circolazione e la sosta"/>
    <hyperlink ref="C57" location="'46'!A1" display="Gestione del reticolo idrico minore "/>
    <hyperlink ref="C58" location="'47'!A1" display="Affidamenti in house"/>
    <hyperlink ref="C59" location="'49'!A1" display="'49'!A1"/>
    <hyperlink ref="C60:C61" location="'49'!A1" display="'49'!A1"/>
    <hyperlink ref="F6" location="'Prospetto Finale'!A1" display="Vai al prospetto finale"/>
    <hyperlink ref="F8" location="'Misure riduzione del rischio'!A1" display="Vai alle Misure riduzione rischio"/>
    <hyperlink ref="C62" location="'54'!A1" display="'54'!A1"/>
    <hyperlink ref="C60" location="'52'!A1" display="'52'!A1"/>
    <hyperlink ref="C61" location="'53'!A1" display="'53'!A1"/>
    <hyperlink ref="C63" location="'55'!A1" display="'55'!A1"/>
    <hyperlink ref="C64" location="'56'!A1" display="'56'!A1"/>
    <hyperlink ref="C65" location="'57'!A1" display="'57'!A1"/>
    <hyperlink ref="C66" location="'58'!A1" display="'58'!A1"/>
    <hyperlink ref="C67" location="'59'!A1" display="'59'!A1"/>
    <hyperlink ref="C68" location="'60'!A1" display="'60'!A1"/>
    <hyperlink ref="C69" location="'61'!A1" display="'61'!A1"/>
    <hyperlink ref="C70" location="'62'!A1" display="'62'!A1"/>
    <hyperlink ref="C71" location="'63'!A1" display="'63'!A1"/>
    <hyperlink ref="C72" location="'64'!A1" display="'64'!A1"/>
    <hyperlink ref="C73" location="'65'!A1" display="'65'!A1"/>
    <hyperlink ref="C74" location="'66'!A1" display="'66'!A1"/>
    <hyperlink ref="C75" location="'67'!A1" display="'67'!A1"/>
    <hyperlink ref="C76" location="'68'!A1" display="'68'!A1"/>
    <hyperlink ref="C77" location="'69'!A1" display="'69'!A1"/>
    <hyperlink ref="C78" location="'70'!A1" display="'70'!A1"/>
    <hyperlink ref="C79" location="'71'!A1" display="'71'!A1"/>
    <hyperlink ref="C80" location="'72'!A1" display="'72'!A1"/>
    <hyperlink ref="C81" location="'73'!A1" display="'73'!A1"/>
    <hyperlink ref="C82" location="'74'!A1" display="'74'!A1"/>
    <hyperlink ref="C83" location="'75'!A1" display="'75'!A1"/>
    <hyperlink ref="C84" location="'76'!A1" display="'76'!A1"/>
    <hyperlink ref="C85" location="'77'!A1" display="'77'!A1"/>
    <hyperlink ref="C86" location="'78'!A1" display="'78'!A1"/>
    <hyperlink ref="C87" location="'79'!A1" display="'79'!A1"/>
    <hyperlink ref="C88" location="'80'!A1" display="'80'!A1"/>
    <hyperlink ref="C89:C93" location="'80'!A1" display="'80'!A1"/>
    <hyperlink ref="C89" location="'81'!A1" display="'81'!A1"/>
    <hyperlink ref="C90" location="'82'!A1" display="'82'!A1"/>
    <hyperlink ref="C91" location="'83'!A1" display="'83'!A1"/>
    <hyperlink ref="C92" location="'84'!A1" display="'84'!A1"/>
    <hyperlink ref="C93" location="'85'!A1" display="'85'!A1"/>
  </hyperlinks>
  <pageMargins left="0.70866141732283472" right="0.70866141732283472" top="0.74803149606299213" bottom="0.74803149606299213" header="0.31496062992125984" footer="0.31496062992125984"/>
  <pageSetup paperSize="9" scale="45" orientation="portrait" r:id="rId1"/>
  <drawing r:id="rId2"/>
</worksheet>
</file>

<file path=xl/worksheets/sheet2.xml><?xml version="1.0" encoding="utf-8"?>
<worksheet xmlns="http://schemas.openxmlformats.org/spreadsheetml/2006/main" xmlns:r="http://schemas.openxmlformats.org/officeDocument/2006/relationships">
  <sheetPr codeName="Foglio2">
    <pageSetUpPr fitToPage="1"/>
  </sheetPr>
  <dimension ref="A1:H215"/>
  <sheetViews>
    <sheetView view="pageBreakPreview" zoomScale="85" zoomScaleNormal="100" zoomScaleSheetLayoutView="85" workbookViewId="0">
      <selection activeCell="A28" sqref="A28"/>
    </sheetView>
  </sheetViews>
  <sheetFormatPr defaultColWidth="8.85546875" defaultRowHeight="15"/>
  <cols>
    <col min="1" max="1" width="3.28515625" style="40" customWidth="1"/>
    <col min="2" max="2" width="123.42578125" customWidth="1"/>
    <col min="3" max="3" width="16.28515625" style="48" customWidth="1"/>
    <col min="4" max="4" width="18" style="48" customWidth="1"/>
    <col min="5" max="5" width="15" style="48" customWidth="1"/>
    <col min="6" max="6" width="5.85546875" style="45" customWidth="1"/>
    <col min="7" max="7" width="13" customWidth="1"/>
    <col min="8" max="8" width="18.7109375" customWidth="1"/>
    <col min="9" max="9" width="42.85546875" bestFit="1" customWidth="1"/>
    <col min="10" max="10" width="41.7109375" bestFit="1" customWidth="1"/>
    <col min="11" max="11" width="44.140625" bestFit="1" customWidth="1"/>
    <col min="12" max="12" width="42.42578125" bestFit="1" customWidth="1"/>
    <col min="13" max="13" width="70" bestFit="1" customWidth="1"/>
    <col min="14" max="14" width="49.85546875" bestFit="1" customWidth="1"/>
    <col min="15" max="15" width="71.28515625" bestFit="1" customWidth="1"/>
    <col min="16" max="16" width="38.42578125" bestFit="1" customWidth="1"/>
    <col min="17" max="17" width="23.42578125" bestFit="1" customWidth="1"/>
    <col min="18" max="18" width="24.28515625" bestFit="1" customWidth="1"/>
    <col min="19" max="19" width="30.140625" bestFit="1" customWidth="1"/>
    <col min="20" max="20" width="46.85546875" bestFit="1" customWidth="1"/>
    <col min="21" max="21" width="21" bestFit="1" customWidth="1"/>
    <col min="22" max="22" width="30.7109375" bestFit="1" customWidth="1"/>
    <col min="23" max="23" width="44.140625" bestFit="1" customWidth="1"/>
    <col min="24" max="24" width="31.28515625" bestFit="1" customWidth="1"/>
    <col min="25" max="25" width="26.42578125" bestFit="1" customWidth="1"/>
    <col min="26" max="26" width="25" bestFit="1" customWidth="1"/>
    <col min="27" max="27" width="37.7109375" bestFit="1" customWidth="1"/>
    <col min="28" max="28" width="34.42578125" bestFit="1" customWidth="1"/>
    <col min="29" max="29" width="24.42578125" bestFit="1" customWidth="1"/>
    <col min="30" max="30" width="22.140625" bestFit="1" customWidth="1"/>
    <col min="31" max="31" width="44.85546875" bestFit="1" customWidth="1"/>
    <col min="32" max="32" width="39.140625" bestFit="1" customWidth="1"/>
    <col min="33" max="33" width="73.85546875" bestFit="1" customWidth="1"/>
    <col min="34" max="34" width="72" bestFit="1" customWidth="1"/>
    <col min="35" max="35" width="53.140625" bestFit="1" customWidth="1"/>
    <col min="36" max="36" width="22.140625" bestFit="1" customWidth="1"/>
    <col min="37" max="37" width="26.7109375" bestFit="1" customWidth="1"/>
    <col min="38" max="38" width="32.140625" bestFit="1" customWidth="1"/>
    <col min="39" max="39" width="32.42578125" bestFit="1" customWidth="1"/>
    <col min="40" max="40" width="37.42578125" bestFit="1" customWidth="1"/>
    <col min="41" max="41" width="36.85546875" bestFit="1" customWidth="1"/>
    <col min="42" max="42" width="23.7109375" bestFit="1" customWidth="1"/>
    <col min="43" max="43" width="32.140625" bestFit="1" customWidth="1"/>
  </cols>
  <sheetData>
    <row r="1" spans="1:8" ht="31.5" customHeight="1" thickBot="1">
      <c r="A1" s="97"/>
      <c r="B1" s="97"/>
      <c r="C1" s="97"/>
      <c r="D1" s="97"/>
      <c r="E1" s="97"/>
      <c r="F1" s="97"/>
      <c r="G1" s="72"/>
    </row>
    <row r="2" spans="1:8" ht="19.5" thickBot="1">
      <c r="A2" s="98"/>
      <c r="B2" s="98"/>
      <c r="C2" s="98"/>
      <c r="D2" s="98"/>
      <c r="E2" s="98"/>
      <c r="F2" s="98"/>
      <c r="G2" s="72"/>
      <c r="H2" s="68" t="s">
        <v>75</v>
      </c>
    </row>
    <row r="3" spans="1:8" ht="10.5" customHeight="1" thickBot="1">
      <c r="A3" s="75"/>
      <c r="B3" s="75"/>
      <c r="C3" s="76"/>
      <c r="D3" s="76"/>
      <c r="E3" s="76"/>
      <c r="F3" s="75"/>
      <c r="G3" s="72"/>
      <c r="H3" s="69"/>
    </row>
    <row r="4" spans="1:8" ht="51.75" customHeight="1" thickBot="1">
      <c r="A4" s="99" t="s">
        <v>355</v>
      </c>
      <c r="B4" s="99"/>
      <c r="C4" s="99"/>
      <c r="D4" s="99"/>
      <c r="E4" s="99"/>
      <c r="F4" s="99"/>
      <c r="G4" s="72"/>
      <c r="H4" s="68" t="s">
        <v>210</v>
      </c>
    </row>
    <row r="5" spans="1:8" ht="7.5" customHeight="1">
      <c r="A5" s="39"/>
      <c r="B5" s="5"/>
      <c r="C5" s="52"/>
      <c r="D5" s="52"/>
      <c r="E5" s="52"/>
      <c r="F5" s="49"/>
      <c r="G5" s="72"/>
    </row>
    <row r="6" spans="1:8" ht="36.75" customHeight="1">
      <c r="G6" s="72"/>
    </row>
    <row r="7" spans="1:8" ht="11.25" customHeight="1">
      <c r="A7" s="41"/>
      <c r="G7" s="72"/>
    </row>
    <row r="8" spans="1:8" ht="11.25" customHeight="1">
      <c r="A8" s="41"/>
      <c r="B8" s="72"/>
      <c r="C8" s="78"/>
      <c r="D8" s="78"/>
      <c r="E8" s="78"/>
      <c r="F8" s="74"/>
      <c r="G8" s="72"/>
    </row>
    <row r="9" spans="1:8" ht="17.25" customHeight="1">
      <c r="A9" s="42"/>
      <c r="B9" s="72"/>
      <c r="C9" s="78"/>
      <c r="D9" s="78"/>
      <c r="E9" s="78"/>
      <c r="F9" s="74"/>
      <c r="G9" s="72"/>
    </row>
    <row r="10" spans="1:8" ht="20.25" customHeight="1">
      <c r="A10" s="95" t="s">
        <v>124</v>
      </c>
      <c r="B10" s="95"/>
      <c r="C10" s="95"/>
      <c r="D10" s="95"/>
      <c r="E10" s="95"/>
      <c r="F10" s="95"/>
      <c r="G10" s="72"/>
    </row>
    <row r="11" spans="1:8" ht="34.5" customHeight="1">
      <c r="A11" s="96" t="s">
        <v>125</v>
      </c>
      <c r="B11" s="96"/>
      <c r="C11" s="96"/>
      <c r="D11" s="96"/>
      <c r="E11" s="96"/>
      <c r="F11" s="96"/>
      <c r="G11" s="72"/>
    </row>
    <row r="12" spans="1:8" ht="18.75">
      <c r="A12" s="77"/>
      <c r="B12" s="53" t="s">
        <v>207</v>
      </c>
      <c r="C12" s="54" t="s">
        <v>127</v>
      </c>
      <c r="D12" s="54" t="s">
        <v>128</v>
      </c>
      <c r="E12" s="54" t="s">
        <v>129</v>
      </c>
      <c r="F12" s="74"/>
      <c r="G12" s="72"/>
    </row>
    <row r="13" spans="1:8" ht="5.25" customHeight="1">
      <c r="A13" s="77"/>
      <c r="C13" s="47"/>
      <c r="D13" s="47"/>
      <c r="E13" s="47"/>
      <c r="F13" s="74"/>
      <c r="G13" s="72"/>
    </row>
    <row r="14" spans="1:8">
      <c r="A14" s="77"/>
      <c r="C14" s="79" t="s">
        <v>168</v>
      </c>
      <c r="D14" s="47"/>
      <c r="E14" s="47"/>
      <c r="F14" s="74"/>
      <c r="G14" s="72"/>
    </row>
    <row r="15" spans="1:8">
      <c r="A15" s="77"/>
      <c r="B15" t="s">
        <v>169</v>
      </c>
      <c r="C15" s="47">
        <v>2.5</v>
      </c>
      <c r="D15" s="47">
        <v>1.5</v>
      </c>
      <c r="E15" s="47">
        <v>3.75</v>
      </c>
      <c r="F15" s="74"/>
      <c r="G15" s="72"/>
    </row>
    <row r="16" spans="1:8">
      <c r="A16" s="77"/>
      <c r="B16" t="s">
        <v>126</v>
      </c>
      <c r="C16" s="47">
        <v>2</v>
      </c>
      <c r="D16" s="47">
        <v>1.25</v>
      </c>
      <c r="E16" s="47">
        <v>2.5</v>
      </c>
      <c r="F16" s="74"/>
      <c r="G16" s="72"/>
    </row>
    <row r="17" spans="1:7">
      <c r="A17" s="77"/>
      <c r="B17" t="s">
        <v>170</v>
      </c>
      <c r="C17" s="47">
        <v>3.5</v>
      </c>
      <c r="D17" s="47">
        <v>1.5</v>
      </c>
      <c r="E17" s="47">
        <v>5.25</v>
      </c>
      <c r="F17" s="74"/>
      <c r="G17" s="72"/>
    </row>
    <row r="18" spans="1:7">
      <c r="A18" s="77"/>
      <c r="B18" t="s">
        <v>171</v>
      </c>
      <c r="C18" s="47">
        <v>2.3333333333333335</v>
      </c>
      <c r="D18" s="47">
        <v>1.25</v>
      </c>
      <c r="E18" s="47">
        <v>2.916666666666667</v>
      </c>
      <c r="F18" s="74"/>
      <c r="G18" s="72"/>
    </row>
    <row r="19" spans="1:7">
      <c r="A19" s="77"/>
      <c r="B19" t="s">
        <v>172</v>
      </c>
      <c r="C19" s="47">
        <v>2.8333333333333335</v>
      </c>
      <c r="D19" s="47">
        <v>1.5</v>
      </c>
      <c r="E19" s="47">
        <v>4.25</v>
      </c>
      <c r="F19" s="74"/>
      <c r="G19" s="72"/>
    </row>
    <row r="20" spans="1:7">
      <c r="A20" s="77"/>
      <c r="B20" t="s">
        <v>173</v>
      </c>
      <c r="C20" s="47">
        <v>2.3333333333333335</v>
      </c>
      <c r="D20" s="47">
        <v>1.25</v>
      </c>
      <c r="E20" s="47">
        <v>2.916666666666667</v>
      </c>
      <c r="F20" s="74"/>
      <c r="G20" s="72"/>
    </row>
    <row r="21" spans="1:7">
      <c r="A21" s="77"/>
      <c r="B21" t="s">
        <v>174</v>
      </c>
      <c r="C21" s="47">
        <v>3</v>
      </c>
      <c r="D21">
        <v>1.25</v>
      </c>
      <c r="E21" s="47">
        <v>3.75</v>
      </c>
      <c r="F21" s="74"/>
      <c r="G21" s="72"/>
    </row>
    <row r="22" spans="1:7">
      <c r="A22" s="77"/>
      <c r="B22" t="s">
        <v>175</v>
      </c>
      <c r="C22" s="47">
        <v>1.8333333333333333</v>
      </c>
      <c r="D22" s="47">
        <v>1.5</v>
      </c>
      <c r="E22" s="47">
        <v>3.75</v>
      </c>
      <c r="F22" s="74"/>
      <c r="G22" s="72"/>
    </row>
    <row r="23" spans="1:7">
      <c r="A23" s="77"/>
      <c r="B23" t="s">
        <v>176</v>
      </c>
      <c r="C23" s="47">
        <v>4</v>
      </c>
      <c r="D23" s="47">
        <v>1.75</v>
      </c>
      <c r="E23" s="47">
        <v>7</v>
      </c>
      <c r="F23" s="74"/>
      <c r="G23" s="72"/>
    </row>
    <row r="24" spans="1:7">
      <c r="A24" s="77"/>
      <c r="B24" t="s">
        <v>136</v>
      </c>
      <c r="C24" s="47">
        <v>3.8333333333333335</v>
      </c>
      <c r="D24">
        <v>1.75</v>
      </c>
      <c r="E24" s="47">
        <v>6.7083333333333339</v>
      </c>
      <c r="F24" s="74"/>
      <c r="G24" s="72"/>
    </row>
    <row r="25" spans="1:7">
      <c r="A25" s="77"/>
      <c r="B25" t="s">
        <v>137</v>
      </c>
      <c r="C25" s="47">
        <v>2</v>
      </c>
      <c r="D25">
        <v>1.75</v>
      </c>
      <c r="E25" s="47">
        <v>3.5</v>
      </c>
      <c r="F25" s="74"/>
      <c r="G25" s="72"/>
    </row>
    <row r="26" spans="1:7">
      <c r="A26" s="77"/>
      <c r="B26" t="s">
        <v>138</v>
      </c>
      <c r="C26" s="47">
        <v>2.1666666666666665</v>
      </c>
      <c r="D26">
        <v>1.75</v>
      </c>
      <c r="E26" s="47">
        <v>3.7916666666666665</v>
      </c>
      <c r="F26" s="74"/>
      <c r="G26" s="72"/>
    </row>
    <row r="27" spans="1:7">
      <c r="A27" s="77"/>
      <c r="B27" t="s">
        <v>139</v>
      </c>
      <c r="C27">
        <v>2.1666666666666665</v>
      </c>
      <c r="D27" s="47">
        <v>1</v>
      </c>
      <c r="E27" s="47">
        <v>2.1666666666666665</v>
      </c>
      <c r="F27" s="74"/>
      <c r="G27" s="72"/>
    </row>
    <row r="28" spans="1:7">
      <c r="A28" s="77"/>
      <c r="B28" t="s">
        <v>140</v>
      </c>
      <c r="C28" s="47">
        <v>3.3333333333333335</v>
      </c>
      <c r="D28">
        <v>1</v>
      </c>
      <c r="E28" s="47">
        <v>3.3333333333333335</v>
      </c>
      <c r="F28" s="74"/>
      <c r="G28" s="72"/>
    </row>
    <row r="29" spans="1:7">
      <c r="A29" s="77"/>
      <c r="B29" t="s">
        <v>141</v>
      </c>
      <c r="C29" s="47">
        <v>3.8333333333333335</v>
      </c>
      <c r="D29">
        <v>1.25</v>
      </c>
      <c r="E29" s="47">
        <v>4.791666666666667</v>
      </c>
      <c r="F29" s="74"/>
      <c r="G29" s="72"/>
    </row>
    <row r="30" spans="1:7">
      <c r="A30" s="77"/>
      <c r="B30" t="s">
        <v>142</v>
      </c>
      <c r="C30" s="47">
        <v>2.6666666666666665</v>
      </c>
      <c r="D30" s="47">
        <v>1</v>
      </c>
      <c r="E30" s="47">
        <v>2.6666666666666665</v>
      </c>
      <c r="F30" s="74"/>
      <c r="G30" s="72"/>
    </row>
    <row r="31" spans="1:7">
      <c r="A31" s="77"/>
      <c r="B31" t="s">
        <v>143</v>
      </c>
      <c r="C31" s="47">
        <v>1.8333333333333333</v>
      </c>
      <c r="D31" s="47">
        <v>2.25</v>
      </c>
      <c r="E31" s="47">
        <v>4.125</v>
      </c>
      <c r="F31" s="74"/>
      <c r="G31" s="72"/>
    </row>
    <row r="32" spans="1:7">
      <c r="A32" s="77"/>
      <c r="B32" t="s">
        <v>144</v>
      </c>
      <c r="C32" s="47">
        <v>2.1666666666666665</v>
      </c>
      <c r="D32" s="47">
        <v>1</v>
      </c>
      <c r="E32" s="47">
        <v>2.1666666666666665</v>
      </c>
      <c r="F32" s="74"/>
      <c r="G32" s="72"/>
    </row>
    <row r="33" spans="1:7">
      <c r="A33" s="77"/>
      <c r="B33" t="s">
        <v>145</v>
      </c>
      <c r="C33" s="47">
        <v>2.8333333333333335</v>
      </c>
      <c r="D33" s="47">
        <v>1.25</v>
      </c>
      <c r="E33" s="47">
        <v>3.541666666666667</v>
      </c>
      <c r="F33" s="74"/>
      <c r="G33" s="72"/>
    </row>
    <row r="34" spans="1:7">
      <c r="A34" s="77"/>
      <c r="B34" t="s">
        <v>146</v>
      </c>
      <c r="C34" s="47">
        <v>3.3333333333333335</v>
      </c>
      <c r="D34">
        <v>1.25</v>
      </c>
      <c r="E34" s="47">
        <v>4.166666666666667</v>
      </c>
      <c r="F34" s="74"/>
      <c r="G34" s="72"/>
    </row>
    <row r="35" spans="1:7">
      <c r="A35" s="77"/>
      <c r="B35" t="s">
        <v>147</v>
      </c>
      <c r="C35" s="47">
        <v>2</v>
      </c>
      <c r="D35">
        <v>1</v>
      </c>
      <c r="E35" s="47">
        <v>2</v>
      </c>
      <c r="F35" s="74"/>
      <c r="G35" s="72"/>
    </row>
    <row r="36" spans="1:7">
      <c r="A36" s="77"/>
      <c r="B36" t="s">
        <v>148</v>
      </c>
      <c r="C36" s="47">
        <v>3.5</v>
      </c>
      <c r="D36" s="47">
        <v>1.25</v>
      </c>
      <c r="E36" s="47">
        <v>4.375</v>
      </c>
      <c r="F36" s="74"/>
      <c r="G36" s="72"/>
    </row>
    <row r="37" spans="1:7">
      <c r="A37" s="77"/>
      <c r="B37" t="s">
        <v>149</v>
      </c>
      <c r="C37">
        <v>3.5</v>
      </c>
      <c r="D37">
        <v>1.25</v>
      </c>
      <c r="E37" s="47">
        <v>4.375</v>
      </c>
      <c r="F37" s="74"/>
      <c r="G37" s="72"/>
    </row>
    <row r="38" spans="1:7">
      <c r="A38" s="77"/>
      <c r="B38" t="s">
        <v>150</v>
      </c>
      <c r="C38">
        <v>3.5</v>
      </c>
      <c r="D38">
        <v>1.25</v>
      </c>
      <c r="E38" s="47">
        <v>4.375</v>
      </c>
      <c r="F38" s="74"/>
      <c r="G38" s="72"/>
    </row>
    <row r="39" spans="1:7">
      <c r="A39" s="77"/>
      <c r="B39" t="s">
        <v>151</v>
      </c>
      <c r="C39">
        <v>3.5</v>
      </c>
      <c r="D39">
        <v>1.25</v>
      </c>
      <c r="E39" s="47">
        <v>4.375</v>
      </c>
      <c r="F39" s="74"/>
      <c r="G39" s="72"/>
    </row>
    <row r="40" spans="1:7">
      <c r="A40" s="77"/>
      <c r="B40" t="s">
        <v>152</v>
      </c>
      <c r="C40">
        <v>3.5</v>
      </c>
      <c r="D40">
        <v>1.25</v>
      </c>
      <c r="E40" s="47">
        <v>4.375</v>
      </c>
      <c r="F40" s="74"/>
      <c r="G40" s="72"/>
    </row>
    <row r="41" spans="1:7">
      <c r="A41" s="77"/>
      <c r="B41" t="s">
        <v>153</v>
      </c>
      <c r="C41" s="47">
        <v>3.6666666666666665</v>
      </c>
      <c r="D41">
        <v>1.25</v>
      </c>
      <c r="E41" s="47">
        <v>4.583333333333333</v>
      </c>
      <c r="F41" s="74"/>
      <c r="G41" s="72"/>
    </row>
    <row r="42" spans="1:7">
      <c r="A42" s="77"/>
      <c r="B42" t="s">
        <v>154</v>
      </c>
      <c r="C42" s="47">
        <v>1.1666666666666667</v>
      </c>
      <c r="D42" s="47">
        <v>0.75</v>
      </c>
      <c r="E42" s="47">
        <v>0.875</v>
      </c>
      <c r="F42" s="74"/>
      <c r="G42" s="72"/>
    </row>
    <row r="43" spans="1:7">
      <c r="A43" s="77"/>
      <c r="B43" t="s">
        <v>155</v>
      </c>
      <c r="C43">
        <v>1.1666666666666667</v>
      </c>
      <c r="D43">
        <v>0.75</v>
      </c>
      <c r="E43" s="47">
        <v>0.875</v>
      </c>
      <c r="F43" s="74"/>
      <c r="G43" s="72"/>
    </row>
    <row r="44" spans="1:7">
      <c r="A44" s="77"/>
      <c r="B44" t="s">
        <v>156</v>
      </c>
      <c r="C44" s="47">
        <v>2.1666666666666665</v>
      </c>
      <c r="D44" s="47">
        <v>1</v>
      </c>
      <c r="E44" s="47">
        <v>2.1666666666666665</v>
      </c>
      <c r="F44" s="74"/>
      <c r="G44" s="72"/>
    </row>
    <row r="45" spans="1:7">
      <c r="A45" s="77"/>
      <c r="B45" t="s">
        <v>157</v>
      </c>
      <c r="C45" s="47">
        <v>2.5</v>
      </c>
      <c r="D45" s="47">
        <v>1.25</v>
      </c>
      <c r="E45" s="47">
        <v>3.125</v>
      </c>
      <c r="F45" s="74"/>
      <c r="G45" s="72"/>
    </row>
    <row r="46" spans="1:7">
      <c r="A46" s="77"/>
      <c r="B46" t="s">
        <v>158</v>
      </c>
      <c r="C46" s="47">
        <v>3</v>
      </c>
      <c r="D46">
        <v>1.25</v>
      </c>
      <c r="E46" s="47">
        <v>3.75</v>
      </c>
      <c r="F46" s="74"/>
      <c r="G46" s="72"/>
    </row>
    <row r="47" spans="1:7">
      <c r="A47" s="77"/>
      <c r="B47" t="s">
        <v>159</v>
      </c>
      <c r="C47" s="47">
        <v>2.6666666666666665</v>
      </c>
      <c r="D47">
        <v>1.25</v>
      </c>
      <c r="E47" s="47">
        <v>3.333333333333333</v>
      </c>
      <c r="F47" s="74"/>
      <c r="G47" s="72"/>
    </row>
    <row r="48" spans="1:7">
      <c r="A48" s="77"/>
      <c r="B48" t="s">
        <v>160</v>
      </c>
      <c r="C48">
        <v>1.3333333333333333</v>
      </c>
      <c r="D48" s="47">
        <v>1.25</v>
      </c>
      <c r="E48" s="47">
        <v>1.6666666666666665</v>
      </c>
      <c r="F48" s="74"/>
      <c r="G48" s="72"/>
    </row>
    <row r="49" spans="1:7">
      <c r="A49" s="77"/>
      <c r="B49" t="s">
        <v>161</v>
      </c>
      <c r="C49" s="47">
        <v>3.3333333333333335</v>
      </c>
      <c r="D49" s="47">
        <v>1.75</v>
      </c>
      <c r="E49" s="47">
        <v>5.8333333333333339</v>
      </c>
      <c r="F49" s="74"/>
      <c r="G49" s="72"/>
    </row>
    <row r="50" spans="1:7">
      <c r="A50" s="77"/>
      <c r="B50" t="s">
        <v>162</v>
      </c>
      <c r="C50" s="47">
        <v>2.6666666666666665</v>
      </c>
      <c r="D50">
        <v>0.75</v>
      </c>
      <c r="E50" s="47">
        <v>2</v>
      </c>
      <c r="F50" s="74"/>
      <c r="G50" s="72"/>
    </row>
    <row r="51" spans="1:7">
      <c r="A51" s="77"/>
      <c r="B51" t="s">
        <v>130</v>
      </c>
      <c r="C51" s="47">
        <v>1.6666666666666667</v>
      </c>
      <c r="D51" s="47">
        <v>1</v>
      </c>
      <c r="E51" s="47">
        <v>1.6666666666666667</v>
      </c>
      <c r="F51" s="74"/>
      <c r="G51" s="72"/>
    </row>
    <row r="52" spans="1:7">
      <c r="A52" s="77"/>
      <c r="B52" t="s">
        <v>163</v>
      </c>
      <c r="C52" s="47">
        <v>3.1666666666666665</v>
      </c>
      <c r="D52" s="47">
        <v>1.5</v>
      </c>
      <c r="E52" s="47">
        <v>4.75</v>
      </c>
      <c r="F52" s="74"/>
      <c r="G52" s="72"/>
    </row>
    <row r="53" spans="1:7">
      <c r="A53" s="77"/>
      <c r="B53" t="s">
        <v>221</v>
      </c>
      <c r="C53">
        <v>2.8333333333333335</v>
      </c>
      <c r="D53">
        <v>1</v>
      </c>
      <c r="E53">
        <v>2.8333333333333335</v>
      </c>
      <c r="F53" s="74"/>
      <c r="G53" s="72"/>
    </row>
    <row r="54" spans="1:7">
      <c r="A54" s="77"/>
      <c r="B54" t="s">
        <v>222</v>
      </c>
      <c r="C54">
        <v>2.6666666666666665</v>
      </c>
      <c r="D54">
        <v>1.25</v>
      </c>
      <c r="E54">
        <v>3.333333333333333</v>
      </c>
      <c r="F54" s="74"/>
      <c r="G54" s="72"/>
    </row>
    <row r="55" spans="1:7">
      <c r="A55" s="77"/>
      <c r="B55" t="s">
        <v>223</v>
      </c>
      <c r="C55">
        <v>3.1666666666666665</v>
      </c>
      <c r="D55">
        <v>0.75</v>
      </c>
      <c r="E55">
        <v>2.375</v>
      </c>
      <c r="F55" s="74"/>
      <c r="G55" s="72"/>
    </row>
    <row r="56" spans="1:7">
      <c r="A56" s="77"/>
      <c r="B56" t="s">
        <v>226</v>
      </c>
      <c r="C56">
        <v>2.5</v>
      </c>
      <c r="D56">
        <v>1</v>
      </c>
      <c r="E56">
        <v>2.5</v>
      </c>
      <c r="F56" s="74"/>
      <c r="G56" s="72"/>
    </row>
    <row r="57" spans="1:7" hidden="1">
      <c r="A57" s="77"/>
      <c r="B57" t="s">
        <v>227</v>
      </c>
      <c r="C57">
        <v>2.5</v>
      </c>
      <c r="D57">
        <v>1</v>
      </c>
      <c r="E57">
        <v>2.5</v>
      </c>
      <c r="F57" s="74"/>
      <c r="G57" s="72"/>
    </row>
    <row r="58" spans="1:7" hidden="1">
      <c r="A58" s="77"/>
      <c r="B58" t="s">
        <v>232</v>
      </c>
      <c r="C58">
        <v>3.1666666666666665</v>
      </c>
      <c r="D58">
        <v>1.5</v>
      </c>
      <c r="E58">
        <v>4.75</v>
      </c>
      <c r="F58" s="74"/>
      <c r="G58" s="72"/>
    </row>
    <row r="59" spans="1:7">
      <c r="A59" s="77"/>
      <c r="B59" t="s">
        <v>237</v>
      </c>
      <c r="C59">
        <v>3.3333333333333335</v>
      </c>
      <c r="D59">
        <v>1.5</v>
      </c>
      <c r="E59">
        <v>5</v>
      </c>
      <c r="F59" s="74"/>
      <c r="G59" s="72"/>
    </row>
    <row r="60" spans="1:7">
      <c r="A60" s="77"/>
      <c r="B60" t="s">
        <v>239</v>
      </c>
      <c r="C60">
        <v>1.8333333333333333</v>
      </c>
      <c r="D60">
        <v>2.5</v>
      </c>
      <c r="E60">
        <v>4.583333333333333</v>
      </c>
      <c r="F60" s="74"/>
      <c r="G60" s="72"/>
    </row>
    <row r="61" spans="1:7">
      <c r="A61" s="77"/>
      <c r="B61" t="s">
        <v>244</v>
      </c>
      <c r="C61">
        <v>3.3333333333333335</v>
      </c>
      <c r="D61">
        <v>2.75</v>
      </c>
      <c r="E61">
        <v>9.1666666666666679</v>
      </c>
      <c r="F61" s="74"/>
      <c r="G61" s="72"/>
    </row>
    <row r="62" spans="1:7">
      <c r="A62" s="77"/>
      <c r="B62" t="s">
        <v>247</v>
      </c>
      <c r="C62">
        <v>2.6666666666666665</v>
      </c>
      <c r="D62">
        <v>1.75</v>
      </c>
      <c r="E62">
        <v>4.6666666666666661</v>
      </c>
      <c r="F62" s="74"/>
      <c r="G62" s="72"/>
    </row>
    <row r="63" spans="1:7">
      <c r="A63" s="77"/>
      <c r="B63" t="s">
        <v>250</v>
      </c>
      <c r="C63">
        <v>2.8333333333333335</v>
      </c>
      <c r="D63">
        <v>1.5</v>
      </c>
      <c r="E63">
        <v>4.25</v>
      </c>
      <c r="F63" s="74"/>
      <c r="G63" s="72"/>
    </row>
    <row r="64" spans="1:7">
      <c r="A64" s="77"/>
      <c r="B64" t="s">
        <v>253</v>
      </c>
      <c r="C64">
        <v>3.3333333333333335</v>
      </c>
      <c r="D64">
        <v>1.25</v>
      </c>
      <c r="E64">
        <v>4.166666666666667</v>
      </c>
      <c r="F64" s="74"/>
      <c r="G64" s="72"/>
    </row>
    <row r="65" spans="1:7">
      <c r="A65" s="77"/>
      <c r="B65" t="s">
        <v>256</v>
      </c>
      <c r="C65">
        <v>3</v>
      </c>
      <c r="D65">
        <v>1.25</v>
      </c>
      <c r="E65">
        <v>3.75</v>
      </c>
      <c r="F65" s="74"/>
      <c r="G65" s="72"/>
    </row>
    <row r="66" spans="1:7">
      <c r="A66" s="77"/>
      <c r="B66" t="s">
        <v>259</v>
      </c>
      <c r="C66">
        <v>2.5</v>
      </c>
      <c r="D66">
        <v>1.25</v>
      </c>
      <c r="E66">
        <v>3.125</v>
      </c>
      <c r="F66" s="74"/>
      <c r="G66" s="72"/>
    </row>
    <row r="67" spans="1:7">
      <c r="A67" s="77"/>
      <c r="B67" t="s">
        <v>262</v>
      </c>
      <c r="C67">
        <v>3</v>
      </c>
      <c r="D67">
        <v>1.25</v>
      </c>
      <c r="E67">
        <v>3.75</v>
      </c>
      <c r="F67" s="74"/>
      <c r="G67" s="72"/>
    </row>
    <row r="68" spans="1:7">
      <c r="A68" s="77"/>
      <c r="B68" t="s">
        <v>265</v>
      </c>
      <c r="C68">
        <v>2.8333333333333335</v>
      </c>
      <c r="D68">
        <v>1.75</v>
      </c>
      <c r="E68">
        <v>4.9583333333333339</v>
      </c>
      <c r="F68" s="74"/>
      <c r="G68" s="72"/>
    </row>
    <row r="69" spans="1:7">
      <c r="A69" s="77"/>
      <c r="B69" t="s">
        <v>268</v>
      </c>
      <c r="C69">
        <v>2.8333333333333335</v>
      </c>
      <c r="D69">
        <v>1.5</v>
      </c>
      <c r="E69">
        <v>4.25</v>
      </c>
      <c r="F69" s="74"/>
      <c r="G69" s="72"/>
    </row>
    <row r="70" spans="1:7">
      <c r="A70" s="77"/>
      <c r="B70" t="s">
        <v>271</v>
      </c>
      <c r="C70">
        <v>2.6666666666666665</v>
      </c>
      <c r="D70">
        <v>1.25</v>
      </c>
      <c r="E70">
        <v>3.333333333333333</v>
      </c>
      <c r="F70" s="74"/>
      <c r="G70" s="72"/>
    </row>
    <row r="71" spans="1:7">
      <c r="A71" s="77"/>
      <c r="B71" t="s">
        <v>274</v>
      </c>
      <c r="C71">
        <v>2.1666666666666665</v>
      </c>
      <c r="D71">
        <v>1.75</v>
      </c>
      <c r="E71">
        <v>3.7916666666666665</v>
      </c>
      <c r="F71" s="74"/>
      <c r="G71" s="72"/>
    </row>
    <row r="72" spans="1:7">
      <c r="A72" s="77"/>
      <c r="B72" t="s">
        <v>277</v>
      </c>
      <c r="C72">
        <v>2.6666666666666665</v>
      </c>
      <c r="D72">
        <v>1.25</v>
      </c>
      <c r="E72">
        <v>3.333333333333333</v>
      </c>
      <c r="F72" s="74"/>
      <c r="G72" s="72"/>
    </row>
    <row r="73" spans="1:7">
      <c r="A73" s="77"/>
      <c r="B73" t="s">
        <v>280</v>
      </c>
      <c r="C73">
        <v>2.6666666666666665</v>
      </c>
      <c r="D73">
        <v>1.25</v>
      </c>
      <c r="E73">
        <v>3.333333333333333</v>
      </c>
      <c r="F73" s="74"/>
      <c r="G73" s="72"/>
    </row>
    <row r="74" spans="1:7">
      <c r="A74" s="77"/>
      <c r="B74" t="s">
        <v>283</v>
      </c>
      <c r="C74">
        <v>2.6666666666666665</v>
      </c>
      <c r="D74">
        <v>1.5</v>
      </c>
      <c r="E74">
        <v>4</v>
      </c>
      <c r="F74" s="74"/>
      <c r="G74" s="72"/>
    </row>
    <row r="75" spans="1:7">
      <c r="A75" s="77"/>
      <c r="B75" t="s">
        <v>286</v>
      </c>
      <c r="C75">
        <v>2.6666666666666665</v>
      </c>
      <c r="D75">
        <v>1.5</v>
      </c>
      <c r="E75">
        <v>4</v>
      </c>
      <c r="F75" s="74"/>
      <c r="G75" s="72"/>
    </row>
    <row r="76" spans="1:7">
      <c r="A76" s="77"/>
      <c r="B76" t="s">
        <v>288</v>
      </c>
      <c r="C76">
        <v>2.6666666666666665</v>
      </c>
      <c r="D76">
        <v>1.5</v>
      </c>
      <c r="E76">
        <v>4</v>
      </c>
      <c r="F76" s="74"/>
      <c r="G76" s="72"/>
    </row>
    <row r="77" spans="1:7">
      <c r="A77" s="77"/>
      <c r="B77" t="s">
        <v>291</v>
      </c>
      <c r="C77">
        <v>2.5</v>
      </c>
      <c r="D77">
        <v>1.5</v>
      </c>
      <c r="E77">
        <v>3.75</v>
      </c>
      <c r="F77" s="74"/>
      <c r="G77" s="72"/>
    </row>
    <row r="78" spans="1:7">
      <c r="A78" s="77"/>
      <c r="B78" t="s">
        <v>294</v>
      </c>
      <c r="C78">
        <v>2.6666666666666665</v>
      </c>
      <c r="D78">
        <v>1.75</v>
      </c>
      <c r="E78">
        <v>4.6666666666666661</v>
      </c>
      <c r="F78" s="74"/>
      <c r="G78" s="72"/>
    </row>
    <row r="79" spans="1:7">
      <c r="A79" s="77"/>
      <c r="B79" t="s">
        <v>297</v>
      </c>
      <c r="C79">
        <v>2.3333333333333335</v>
      </c>
      <c r="D79">
        <v>1.75</v>
      </c>
      <c r="E79">
        <v>4.0833333333333339</v>
      </c>
      <c r="F79" s="74"/>
      <c r="G79" s="72"/>
    </row>
    <row r="80" spans="1:7">
      <c r="A80" s="77"/>
      <c r="B80" t="s">
        <v>299</v>
      </c>
      <c r="C80">
        <v>3.6666666666666665</v>
      </c>
      <c r="D80">
        <v>1.25</v>
      </c>
      <c r="E80">
        <v>4.583333333333333</v>
      </c>
      <c r="F80" s="74"/>
      <c r="G80" s="72"/>
    </row>
    <row r="81" spans="1:7">
      <c r="A81" s="77"/>
      <c r="B81" t="s">
        <v>302</v>
      </c>
      <c r="C81">
        <v>3.1666666666666665</v>
      </c>
      <c r="D81">
        <v>1.75</v>
      </c>
      <c r="E81">
        <v>5.5416666666666661</v>
      </c>
      <c r="F81" s="74"/>
      <c r="G81" s="72"/>
    </row>
    <row r="82" spans="1:7">
      <c r="A82" s="77"/>
      <c r="B82" t="s">
        <v>305</v>
      </c>
      <c r="C82">
        <v>2.5</v>
      </c>
      <c r="D82">
        <v>1.5</v>
      </c>
      <c r="E82">
        <v>3.75</v>
      </c>
      <c r="F82" s="74"/>
      <c r="G82" s="72"/>
    </row>
    <row r="83" spans="1:7">
      <c r="A83" s="77"/>
      <c r="B83" t="s">
        <v>308</v>
      </c>
      <c r="C83">
        <v>2.8333333333333335</v>
      </c>
      <c r="D83">
        <v>1.25</v>
      </c>
      <c r="E83">
        <v>3.54</v>
      </c>
      <c r="F83" s="74"/>
      <c r="G83" s="72"/>
    </row>
    <row r="84" spans="1:7">
      <c r="A84" s="77"/>
      <c r="B84" t="s">
        <v>312</v>
      </c>
      <c r="C84">
        <v>2.5</v>
      </c>
      <c r="D84">
        <v>1.25</v>
      </c>
      <c r="E84">
        <v>3.125</v>
      </c>
      <c r="F84" s="74"/>
      <c r="G84" s="72"/>
    </row>
    <row r="85" spans="1:7">
      <c r="A85" s="77"/>
      <c r="B85" t="s">
        <v>315</v>
      </c>
      <c r="C85">
        <v>2.5</v>
      </c>
      <c r="D85">
        <v>1</v>
      </c>
      <c r="E85">
        <v>2.5</v>
      </c>
      <c r="F85" s="74"/>
      <c r="G85" s="72"/>
    </row>
    <row r="86" spans="1:7">
      <c r="A86" s="77"/>
      <c r="B86" t="s">
        <v>318</v>
      </c>
      <c r="C86">
        <v>2</v>
      </c>
      <c r="D86">
        <v>1.25</v>
      </c>
      <c r="E86">
        <v>2.5</v>
      </c>
      <c r="F86" s="74"/>
      <c r="G86" s="72"/>
    </row>
    <row r="87" spans="1:7">
      <c r="A87" s="77"/>
      <c r="B87" t="s">
        <v>321</v>
      </c>
      <c r="C87">
        <v>2.1666666666666665</v>
      </c>
      <c r="D87">
        <v>1.25</v>
      </c>
      <c r="E87">
        <v>2.708333333333333</v>
      </c>
      <c r="F87" s="74"/>
      <c r="G87" s="72"/>
    </row>
    <row r="88" spans="1:7">
      <c r="A88" s="77"/>
      <c r="B88" t="s">
        <v>324</v>
      </c>
      <c r="C88">
        <v>2.1666666666666665</v>
      </c>
      <c r="D88">
        <v>1.5</v>
      </c>
      <c r="E88">
        <v>3.25</v>
      </c>
      <c r="F88" s="74"/>
      <c r="G88" s="72"/>
    </row>
    <row r="89" spans="1:7">
      <c r="A89" s="77"/>
      <c r="B89" t="s">
        <v>327</v>
      </c>
      <c r="C89">
        <v>2.1666666666666665</v>
      </c>
      <c r="D89">
        <v>1.25</v>
      </c>
      <c r="E89">
        <v>2.708333333333333</v>
      </c>
      <c r="F89" s="74"/>
      <c r="G89" s="72"/>
    </row>
    <row r="90" spans="1:7">
      <c r="A90" s="77"/>
      <c r="B90" t="s">
        <v>356</v>
      </c>
      <c r="C90">
        <v>3</v>
      </c>
      <c r="D90">
        <v>1.25</v>
      </c>
      <c r="E90">
        <v>3.75</v>
      </c>
      <c r="F90" s="74"/>
      <c r="G90" s="72"/>
    </row>
    <row r="91" spans="1:7">
      <c r="A91" s="77"/>
      <c r="B91" t="s">
        <v>357</v>
      </c>
      <c r="C91">
        <v>2.6666666666666665</v>
      </c>
      <c r="D91">
        <v>2.75</v>
      </c>
      <c r="E91">
        <v>7.333333333333333</v>
      </c>
      <c r="F91" s="74"/>
      <c r="G91" s="72"/>
    </row>
    <row r="92" spans="1:7">
      <c r="A92" s="77"/>
      <c r="C92"/>
      <c r="D92"/>
      <c r="E92"/>
      <c r="F92" s="74"/>
      <c r="G92" s="72"/>
    </row>
    <row r="93" spans="1:7">
      <c r="A93" s="77"/>
      <c r="C93"/>
      <c r="D93"/>
      <c r="E93"/>
      <c r="F93" s="74"/>
      <c r="G93" s="72"/>
    </row>
    <row r="94" spans="1:7">
      <c r="A94" s="77"/>
      <c r="C94"/>
      <c r="D94"/>
      <c r="E94"/>
      <c r="F94" s="74"/>
      <c r="G94" s="72"/>
    </row>
    <row r="95" spans="1:7">
      <c r="A95" s="77"/>
      <c r="C95"/>
      <c r="D95"/>
      <c r="E95"/>
      <c r="F95" s="74"/>
      <c r="G95" s="72"/>
    </row>
    <row r="96" spans="1:7">
      <c r="A96" s="77"/>
      <c r="B96" s="72"/>
      <c r="C96" s="73"/>
      <c r="D96" s="73"/>
      <c r="E96" s="73"/>
      <c r="F96" s="74"/>
      <c r="G96" s="72"/>
    </row>
    <row r="97" spans="1:7">
      <c r="A97" s="77"/>
      <c r="B97" s="72"/>
      <c r="C97" s="73"/>
      <c r="D97" s="73"/>
      <c r="E97" s="73"/>
      <c r="F97" s="74"/>
      <c r="G97" s="72"/>
    </row>
    <row r="98" spans="1:7">
      <c r="A98" s="77"/>
      <c r="B98" s="72"/>
      <c r="C98" s="73"/>
      <c r="D98" s="73"/>
      <c r="E98" s="73"/>
      <c r="F98" s="74"/>
      <c r="G98" s="72"/>
    </row>
    <row r="99" spans="1:7">
      <c r="A99" s="77"/>
      <c r="B99" s="72"/>
      <c r="C99" s="73"/>
      <c r="D99" s="73"/>
      <c r="E99" s="73"/>
      <c r="F99" s="74"/>
      <c r="G99" s="72"/>
    </row>
    <row r="100" spans="1:7">
      <c r="C100" s="47"/>
      <c r="D100" s="47"/>
      <c r="E100" s="47"/>
    </row>
    <row r="101" spans="1:7">
      <c r="C101" s="47"/>
      <c r="D101" s="47"/>
      <c r="E101" s="47"/>
    </row>
    <row r="102" spans="1:7">
      <c r="C102" s="47"/>
      <c r="D102" s="47"/>
      <c r="E102" s="47"/>
    </row>
    <row r="103" spans="1:7">
      <c r="C103" s="47"/>
      <c r="D103" s="47"/>
      <c r="E103" s="47"/>
    </row>
    <row r="104" spans="1:7">
      <c r="C104" s="47"/>
      <c r="D104" s="47"/>
      <c r="E104" s="47"/>
    </row>
    <row r="105" spans="1:7">
      <c r="C105" s="47"/>
      <c r="D105" s="47"/>
      <c r="E105" s="47"/>
    </row>
    <row r="106" spans="1:7">
      <c r="C106" s="47"/>
      <c r="D106" s="47"/>
      <c r="E106" s="47"/>
    </row>
    <row r="107" spans="1:7">
      <c r="C107" s="47"/>
      <c r="D107" s="47"/>
      <c r="E107" s="47"/>
    </row>
    <row r="108" spans="1:7">
      <c r="C108" s="47"/>
      <c r="D108" s="47"/>
      <c r="E108" s="47"/>
    </row>
    <row r="109" spans="1:7">
      <c r="C109" s="47"/>
      <c r="D109" s="47"/>
      <c r="E109" s="47"/>
    </row>
    <row r="110" spans="1:7">
      <c r="C110" s="47"/>
      <c r="D110" s="47"/>
      <c r="E110" s="47"/>
    </row>
    <row r="111" spans="1:7">
      <c r="C111" s="47"/>
      <c r="D111" s="47"/>
      <c r="E111" s="47"/>
    </row>
    <row r="112" spans="1:7">
      <c r="C112" s="47"/>
      <c r="D112" s="47"/>
      <c r="E112" s="47"/>
    </row>
    <row r="113" spans="3:5">
      <c r="C113" s="47"/>
      <c r="D113" s="47"/>
      <c r="E113" s="47"/>
    </row>
    <row r="114" spans="3:5">
      <c r="C114" s="47"/>
      <c r="D114" s="47"/>
      <c r="E114" s="47"/>
    </row>
    <row r="115" spans="3:5">
      <c r="C115" s="47"/>
      <c r="D115" s="47"/>
      <c r="E115" s="47"/>
    </row>
    <row r="116" spans="3:5">
      <c r="C116" s="47"/>
      <c r="D116" s="47"/>
      <c r="E116" s="47"/>
    </row>
    <row r="117" spans="3:5">
      <c r="C117" s="47"/>
      <c r="D117" s="47"/>
      <c r="E117" s="47"/>
    </row>
    <row r="118" spans="3:5">
      <c r="C118" s="47"/>
      <c r="D118" s="47"/>
      <c r="E118" s="47"/>
    </row>
    <row r="119" spans="3:5">
      <c r="C119" s="47"/>
      <c r="D119" s="47"/>
      <c r="E119" s="47"/>
    </row>
    <row r="120" spans="3:5">
      <c r="C120" s="47"/>
      <c r="D120" s="47"/>
      <c r="E120" s="47"/>
    </row>
    <row r="121" spans="3:5">
      <c r="C121" s="47"/>
      <c r="D121" s="47"/>
      <c r="E121" s="47"/>
    </row>
    <row r="122" spans="3:5">
      <c r="C122" s="47"/>
      <c r="D122" s="47"/>
      <c r="E122" s="47"/>
    </row>
    <row r="123" spans="3:5">
      <c r="C123" s="47"/>
      <c r="D123" s="47"/>
      <c r="E123" s="47"/>
    </row>
    <row r="124" spans="3:5">
      <c r="C124" s="47"/>
      <c r="D124" s="47"/>
      <c r="E124" s="47"/>
    </row>
    <row r="125" spans="3:5">
      <c r="C125" s="47"/>
      <c r="D125" s="47"/>
      <c r="E125" s="47"/>
    </row>
    <row r="126" spans="3:5">
      <c r="C126" s="47"/>
      <c r="D126" s="47"/>
      <c r="E126" s="47"/>
    </row>
    <row r="127" spans="3:5">
      <c r="C127" s="47"/>
      <c r="D127" s="47"/>
      <c r="E127" s="47"/>
    </row>
    <row r="128" spans="3:5">
      <c r="C128" s="47"/>
      <c r="D128" s="47"/>
      <c r="E128" s="47"/>
    </row>
    <row r="129" spans="3:5">
      <c r="C129" s="47"/>
      <c r="D129" s="47"/>
      <c r="E129" s="47"/>
    </row>
    <row r="130" spans="3:5">
      <c r="C130" s="47"/>
      <c r="D130" s="47"/>
      <c r="E130" s="47"/>
    </row>
    <row r="131" spans="3:5">
      <c r="C131" s="47"/>
      <c r="D131" s="47"/>
      <c r="E131" s="47"/>
    </row>
    <row r="132" spans="3:5">
      <c r="C132" s="47"/>
      <c r="D132" s="47"/>
      <c r="E132" s="47"/>
    </row>
    <row r="133" spans="3:5">
      <c r="C133" s="47"/>
      <c r="D133" s="47"/>
      <c r="E133" s="47"/>
    </row>
    <row r="134" spans="3:5">
      <c r="C134" s="47"/>
      <c r="D134" s="47"/>
      <c r="E134" s="47"/>
    </row>
    <row r="135" spans="3:5">
      <c r="C135" s="47"/>
      <c r="D135" s="47"/>
      <c r="E135" s="47"/>
    </row>
    <row r="136" spans="3:5">
      <c r="C136" s="47"/>
      <c r="D136" s="47"/>
      <c r="E136" s="47"/>
    </row>
    <row r="137" spans="3:5">
      <c r="C137" s="47"/>
      <c r="D137" s="47"/>
      <c r="E137" s="47"/>
    </row>
    <row r="138" spans="3:5">
      <c r="C138" s="47"/>
      <c r="D138" s="47"/>
      <c r="E138" s="47"/>
    </row>
    <row r="139" spans="3:5">
      <c r="C139" s="47"/>
      <c r="D139" s="47"/>
      <c r="E139" s="47"/>
    </row>
    <row r="140" spans="3:5">
      <c r="C140" s="47"/>
      <c r="D140" s="47"/>
      <c r="E140" s="47"/>
    </row>
    <row r="141" spans="3:5">
      <c r="C141" s="47"/>
      <c r="D141" s="47"/>
      <c r="E141" s="47"/>
    </row>
    <row r="142" spans="3:5">
      <c r="C142" s="47"/>
      <c r="D142" s="47"/>
      <c r="E142" s="47"/>
    </row>
    <row r="143" spans="3:5">
      <c r="C143" s="47"/>
      <c r="D143" s="47"/>
      <c r="E143" s="47"/>
    </row>
    <row r="144" spans="3:5">
      <c r="C144" s="47"/>
      <c r="D144" s="47"/>
      <c r="E144" s="47"/>
    </row>
    <row r="145" spans="3:5">
      <c r="C145" s="47"/>
      <c r="D145" s="47"/>
      <c r="E145" s="47"/>
    </row>
    <row r="146" spans="3:5">
      <c r="C146" s="47"/>
      <c r="D146" s="47"/>
      <c r="E146" s="47"/>
    </row>
    <row r="147" spans="3:5">
      <c r="C147" s="47"/>
      <c r="D147" s="47"/>
      <c r="E147" s="47"/>
    </row>
    <row r="148" spans="3:5">
      <c r="C148" s="47"/>
      <c r="D148" s="47"/>
      <c r="E148" s="47"/>
    </row>
    <row r="149" spans="3:5">
      <c r="C149" s="47"/>
      <c r="D149" s="47"/>
      <c r="E149" s="47"/>
    </row>
    <row r="150" spans="3:5">
      <c r="C150" s="47"/>
      <c r="D150" s="47"/>
      <c r="E150" s="47"/>
    </row>
    <row r="151" spans="3:5">
      <c r="C151" s="47"/>
      <c r="D151" s="47"/>
      <c r="E151" s="47"/>
    </row>
    <row r="152" spans="3:5">
      <c r="C152" s="47"/>
      <c r="D152" s="47"/>
      <c r="E152" s="47"/>
    </row>
    <row r="153" spans="3:5">
      <c r="C153" s="47"/>
      <c r="D153" s="47"/>
      <c r="E153" s="47"/>
    </row>
    <row r="154" spans="3:5">
      <c r="C154" s="47"/>
      <c r="D154" s="47"/>
      <c r="E154" s="47"/>
    </row>
    <row r="155" spans="3:5">
      <c r="C155" s="47"/>
      <c r="D155" s="47"/>
      <c r="E155" s="47"/>
    </row>
    <row r="156" spans="3:5">
      <c r="C156" s="47"/>
      <c r="D156" s="47"/>
      <c r="E156" s="47"/>
    </row>
    <row r="157" spans="3:5">
      <c r="C157" s="47"/>
      <c r="D157" s="47"/>
      <c r="E157" s="47"/>
    </row>
    <row r="158" spans="3:5">
      <c r="C158" s="47"/>
      <c r="D158" s="47"/>
      <c r="E158" s="47"/>
    </row>
    <row r="159" spans="3:5">
      <c r="C159" s="47"/>
      <c r="D159" s="47"/>
      <c r="E159" s="47"/>
    </row>
    <row r="160" spans="3:5">
      <c r="C160" s="47"/>
      <c r="D160" s="47"/>
      <c r="E160" s="47"/>
    </row>
    <row r="161" spans="3:5">
      <c r="C161" s="47"/>
      <c r="D161" s="47"/>
      <c r="E161" s="47"/>
    </row>
    <row r="162" spans="3:5">
      <c r="C162" s="47"/>
      <c r="D162" s="47"/>
      <c r="E162" s="47"/>
    </row>
    <row r="163" spans="3:5">
      <c r="C163" s="47"/>
      <c r="D163" s="47"/>
      <c r="E163" s="47"/>
    </row>
    <row r="164" spans="3:5">
      <c r="C164" s="47"/>
      <c r="D164" s="47"/>
      <c r="E164" s="47"/>
    </row>
    <row r="165" spans="3:5">
      <c r="C165" s="47"/>
      <c r="D165" s="47"/>
      <c r="E165" s="47"/>
    </row>
    <row r="166" spans="3:5">
      <c r="C166" s="47"/>
      <c r="D166" s="47"/>
      <c r="E166" s="47"/>
    </row>
    <row r="167" spans="3:5">
      <c r="C167" s="47"/>
      <c r="D167" s="47"/>
      <c r="E167" s="47"/>
    </row>
    <row r="168" spans="3:5">
      <c r="C168" s="47"/>
      <c r="D168" s="47"/>
      <c r="E168" s="47"/>
    </row>
    <row r="169" spans="3:5">
      <c r="C169" s="47"/>
      <c r="D169" s="47"/>
      <c r="E169" s="47"/>
    </row>
    <row r="170" spans="3:5">
      <c r="C170" s="47"/>
      <c r="D170" s="47"/>
      <c r="E170" s="47"/>
    </row>
    <row r="171" spans="3:5">
      <c r="C171" s="47"/>
      <c r="D171" s="47"/>
      <c r="E171" s="47"/>
    </row>
    <row r="172" spans="3:5">
      <c r="C172" s="47"/>
      <c r="D172" s="47"/>
      <c r="E172" s="47"/>
    </row>
    <row r="173" spans="3:5">
      <c r="C173" s="47"/>
      <c r="D173" s="47"/>
      <c r="E173" s="47"/>
    </row>
    <row r="174" spans="3:5">
      <c r="C174" s="47"/>
      <c r="D174" s="47"/>
      <c r="E174" s="47"/>
    </row>
    <row r="175" spans="3:5">
      <c r="C175" s="47"/>
      <c r="D175" s="47"/>
      <c r="E175" s="47"/>
    </row>
    <row r="176" spans="3:5">
      <c r="C176" s="47"/>
      <c r="D176" s="47"/>
      <c r="E176" s="47"/>
    </row>
    <row r="177" spans="3:5">
      <c r="C177" s="47"/>
      <c r="D177" s="47"/>
      <c r="E177" s="47"/>
    </row>
    <row r="178" spans="3:5">
      <c r="C178" s="47"/>
      <c r="D178" s="47"/>
      <c r="E178" s="47"/>
    </row>
    <row r="179" spans="3:5">
      <c r="C179" s="47"/>
      <c r="D179" s="47"/>
      <c r="E179" s="47"/>
    </row>
    <row r="180" spans="3:5">
      <c r="C180" s="47"/>
      <c r="D180" s="47"/>
      <c r="E180" s="47"/>
    </row>
    <row r="181" spans="3:5">
      <c r="C181" s="47"/>
      <c r="D181" s="47"/>
      <c r="E181" s="47"/>
    </row>
    <row r="182" spans="3:5">
      <c r="C182" s="47"/>
      <c r="D182" s="47"/>
      <c r="E182" s="47"/>
    </row>
    <row r="183" spans="3:5">
      <c r="C183" s="47"/>
      <c r="D183" s="47"/>
      <c r="E183" s="47"/>
    </row>
    <row r="184" spans="3:5">
      <c r="C184" s="47"/>
      <c r="D184" s="47"/>
      <c r="E184" s="47"/>
    </row>
    <row r="185" spans="3:5">
      <c r="C185" s="47"/>
      <c r="D185" s="47"/>
      <c r="E185" s="47"/>
    </row>
    <row r="186" spans="3:5">
      <c r="C186" s="47"/>
      <c r="D186" s="47"/>
      <c r="E186" s="47"/>
    </row>
    <row r="187" spans="3:5">
      <c r="C187" s="47"/>
      <c r="D187" s="47"/>
      <c r="E187" s="47"/>
    </row>
    <row r="188" spans="3:5">
      <c r="C188" s="47"/>
      <c r="D188" s="47"/>
      <c r="E188" s="47"/>
    </row>
    <row r="189" spans="3:5">
      <c r="C189" s="47"/>
      <c r="D189" s="47"/>
      <c r="E189" s="47"/>
    </row>
    <row r="190" spans="3:5">
      <c r="C190" s="47"/>
      <c r="D190" s="47"/>
      <c r="E190" s="47"/>
    </row>
    <row r="191" spans="3:5">
      <c r="C191" s="47"/>
      <c r="D191" s="47"/>
      <c r="E191" s="47"/>
    </row>
    <row r="192" spans="3:5">
      <c r="C192" s="47"/>
      <c r="D192" s="47"/>
      <c r="E192" s="47"/>
    </row>
    <row r="193" spans="3:5">
      <c r="C193" s="47"/>
      <c r="D193" s="47"/>
      <c r="E193" s="47"/>
    </row>
    <row r="194" spans="3:5">
      <c r="C194" s="47"/>
      <c r="D194" s="47"/>
      <c r="E194" s="47"/>
    </row>
    <row r="195" spans="3:5">
      <c r="C195" s="47"/>
      <c r="D195" s="47"/>
      <c r="E195" s="47"/>
    </row>
    <row r="196" spans="3:5">
      <c r="C196" s="47"/>
      <c r="D196" s="47"/>
      <c r="E196" s="47"/>
    </row>
    <row r="197" spans="3:5">
      <c r="C197" s="47"/>
      <c r="D197" s="47"/>
      <c r="E197" s="47"/>
    </row>
    <row r="198" spans="3:5">
      <c r="C198" s="47"/>
      <c r="D198" s="47"/>
      <c r="E198" s="47"/>
    </row>
    <row r="199" spans="3:5">
      <c r="C199" s="47"/>
      <c r="D199" s="47"/>
      <c r="E199" s="47"/>
    </row>
    <row r="200" spans="3:5">
      <c r="C200" s="47"/>
      <c r="D200" s="47"/>
      <c r="E200" s="47"/>
    </row>
    <row r="201" spans="3:5">
      <c r="C201" s="47"/>
      <c r="D201" s="47"/>
      <c r="E201" s="47"/>
    </row>
    <row r="202" spans="3:5">
      <c r="C202" s="47"/>
      <c r="D202" s="47"/>
      <c r="E202" s="47"/>
    </row>
    <row r="203" spans="3:5">
      <c r="C203" s="47"/>
      <c r="D203" s="47"/>
      <c r="E203" s="47"/>
    </row>
    <row r="204" spans="3:5">
      <c r="C204" s="47"/>
      <c r="D204" s="47"/>
      <c r="E204" s="47"/>
    </row>
    <row r="205" spans="3:5">
      <c r="C205" s="47"/>
      <c r="D205" s="47"/>
      <c r="E205" s="47"/>
    </row>
    <row r="206" spans="3:5">
      <c r="C206" s="47"/>
      <c r="D206" s="47"/>
      <c r="E206" s="47"/>
    </row>
    <row r="207" spans="3:5">
      <c r="C207" s="47"/>
      <c r="D207" s="47"/>
      <c r="E207" s="47"/>
    </row>
    <row r="208" spans="3:5">
      <c r="C208" s="47"/>
      <c r="D208" s="47"/>
      <c r="E208" s="47"/>
    </row>
    <row r="209" spans="3:5">
      <c r="C209" s="47"/>
      <c r="D209" s="47"/>
      <c r="E209" s="47"/>
    </row>
    <row r="210" spans="3:5">
      <c r="C210" s="47"/>
      <c r="D210" s="47"/>
      <c r="E210" s="47"/>
    </row>
    <row r="211" spans="3:5">
      <c r="C211" s="47"/>
      <c r="D211" s="47"/>
      <c r="E211" s="47"/>
    </row>
    <row r="212" spans="3:5">
      <c r="C212" s="47"/>
      <c r="D212" s="47"/>
      <c r="E212" s="47"/>
    </row>
    <row r="213" spans="3:5">
      <c r="C213" s="47"/>
      <c r="D213" s="47"/>
      <c r="E213" s="47"/>
    </row>
    <row r="214" spans="3:5">
      <c r="C214" s="47"/>
      <c r="D214" s="47"/>
      <c r="E214" s="47"/>
    </row>
    <row r="215" spans="3:5">
      <c r="C215" s="47"/>
      <c r="D215" s="47"/>
      <c r="E215" s="47"/>
    </row>
  </sheetData>
  <sheetProtection pivotTables="0"/>
  <mergeCells count="5">
    <mergeCell ref="A10:F10"/>
    <mergeCell ref="A11:F11"/>
    <mergeCell ref="A1:F1"/>
    <mergeCell ref="A2:F2"/>
    <mergeCell ref="A4:F4"/>
  </mergeCells>
  <conditionalFormatting sqref="E13:E67">
    <cfRule type="cellIs" dxfId="781" priority="2" operator="between">
      <formula>17</formula>
      <formula>25</formula>
    </cfRule>
    <cfRule type="cellIs" dxfId="780" priority="3" operator="between">
      <formula>9</formula>
      <formula>16</formula>
    </cfRule>
    <cfRule type="cellIs" dxfId="779" priority="4" operator="between">
      <formula>0.2</formula>
      <formula>8</formula>
    </cfRule>
  </conditionalFormatting>
  <hyperlinks>
    <hyperlink ref="H2" location="'Indice Schede'!A1" display="Torna all'indice"/>
    <hyperlink ref="H4" location="'Misure riduzione del rischio'!A1" display="Vai alle Misure riduzione rischio"/>
  </hyperlinks>
  <pageMargins left="0.7" right="0.7" top="0.75" bottom="0.75" header="0.3" footer="0.3"/>
  <pageSetup paperSize="9" scale="55" fitToHeight="0" orientation="portrait" r:id="rId2"/>
  <drawing r:id="rId3"/>
</worksheet>
</file>

<file path=xl/worksheets/sheet3.xml><?xml version="1.0" encoding="utf-8"?>
<worksheet xmlns="http://schemas.openxmlformats.org/spreadsheetml/2006/main" xmlns:r="http://schemas.openxmlformats.org/officeDocument/2006/relationships">
  <sheetPr>
    <pageSetUpPr fitToPage="1"/>
  </sheetPr>
  <dimension ref="A1:E145"/>
  <sheetViews>
    <sheetView tabSelected="1" zoomScaleNormal="100" zoomScaleSheetLayoutView="100" workbookViewId="0">
      <selection activeCell="E26" sqref="E26"/>
    </sheetView>
  </sheetViews>
  <sheetFormatPr defaultColWidth="8.85546875" defaultRowHeight="15"/>
  <cols>
    <col min="1" max="1" width="4.7109375" style="40" customWidth="1"/>
    <col min="2" max="2" width="69.42578125" style="59" customWidth="1"/>
    <col min="3" max="3" width="100.140625" style="60" customWidth="1"/>
    <col min="4" max="4" width="2.140625" customWidth="1"/>
    <col min="5" max="5" width="23.7109375" customWidth="1"/>
    <col min="6" max="6" width="43.85546875" bestFit="1" customWidth="1"/>
    <col min="7" max="7" width="42.85546875" bestFit="1" customWidth="1"/>
    <col min="8" max="8" width="41.7109375" bestFit="1" customWidth="1"/>
    <col min="9" max="9" width="44.140625" bestFit="1" customWidth="1"/>
    <col min="10" max="10" width="42.42578125" bestFit="1" customWidth="1"/>
    <col min="11" max="11" width="70" bestFit="1" customWidth="1"/>
    <col min="12" max="12" width="49.85546875" bestFit="1" customWidth="1"/>
    <col min="13" max="13" width="71.28515625" bestFit="1" customWidth="1"/>
    <col min="14" max="14" width="38.42578125" bestFit="1" customWidth="1"/>
    <col min="15" max="15" width="23.42578125" bestFit="1" customWidth="1"/>
    <col min="16" max="16" width="24.28515625" bestFit="1" customWidth="1"/>
    <col min="17" max="17" width="30.140625" bestFit="1" customWidth="1"/>
    <col min="18" max="18" width="46.85546875" bestFit="1" customWidth="1"/>
    <col min="19" max="19" width="21" bestFit="1" customWidth="1"/>
    <col min="20" max="20" width="30.7109375" bestFit="1" customWidth="1"/>
    <col min="21" max="21" width="44.140625" bestFit="1" customWidth="1"/>
    <col min="22" max="22" width="31.28515625" bestFit="1" customWidth="1"/>
    <col min="23" max="23" width="26.42578125" bestFit="1" customWidth="1"/>
    <col min="24" max="24" width="25" bestFit="1" customWidth="1"/>
    <col min="25" max="25" width="37.7109375" bestFit="1" customWidth="1"/>
    <col min="26" max="26" width="34.42578125" bestFit="1" customWidth="1"/>
    <col min="27" max="27" width="24.42578125" bestFit="1" customWidth="1"/>
    <col min="28" max="28" width="22.140625" bestFit="1" customWidth="1"/>
    <col min="29" max="29" width="44.85546875" bestFit="1" customWidth="1"/>
    <col min="30" max="30" width="39.140625" bestFit="1" customWidth="1"/>
    <col min="31" max="31" width="73.85546875" bestFit="1" customWidth="1"/>
    <col min="32" max="32" width="72" bestFit="1" customWidth="1"/>
    <col min="33" max="33" width="53.140625" bestFit="1" customWidth="1"/>
    <col min="34" max="34" width="22.140625" bestFit="1" customWidth="1"/>
    <col min="35" max="35" width="26.7109375" bestFit="1" customWidth="1"/>
    <col min="36" max="36" width="32.140625" bestFit="1" customWidth="1"/>
    <col min="37" max="37" width="32.42578125" bestFit="1" customWidth="1"/>
    <col min="38" max="38" width="37.42578125" bestFit="1" customWidth="1"/>
    <col min="39" max="39" width="36.85546875" bestFit="1" customWidth="1"/>
    <col min="40" max="40" width="23.7109375" bestFit="1" customWidth="1"/>
    <col min="41" max="41" width="32.140625" bestFit="1" customWidth="1"/>
  </cols>
  <sheetData>
    <row r="1" spans="1:5" s="45" customFormat="1">
      <c r="A1" s="40"/>
      <c r="B1" s="59"/>
      <c r="C1" s="60"/>
    </row>
    <row r="2" spans="1:5" s="45" customFormat="1" ht="36.75" customHeight="1" thickBot="1">
      <c r="A2" s="40"/>
      <c r="B2" s="59"/>
      <c r="C2" s="60"/>
    </row>
    <row r="3" spans="1:5" s="45" customFormat="1" ht="51.75" customHeight="1" thickBot="1">
      <c r="A3" s="40"/>
      <c r="B3" s="59"/>
      <c r="C3" s="60"/>
      <c r="E3" s="68" t="s">
        <v>75</v>
      </c>
    </row>
    <row r="4" spans="1:5" s="45" customFormat="1" ht="6.75" customHeight="1" thickBot="1">
      <c r="A4" s="40"/>
      <c r="B4" s="59"/>
      <c r="C4" s="60"/>
      <c r="E4" s="69"/>
    </row>
    <row r="5" spans="1:5" s="45" customFormat="1" ht="48" customHeight="1" thickBot="1">
      <c r="A5" s="40"/>
      <c r="B5" s="70" t="s">
        <v>207</v>
      </c>
      <c r="C5" s="70" t="s">
        <v>208</v>
      </c>
      <c r="E5" s="68" t="s">
        <v>211</v>
      </c>
    </row>
    <row r="6" spans="1:5" s="45" customFormat="1">
      <c r="A6" s="40"/>
      <c r="B6" s="71"/>
      <c r="C6" s="71"/>
      <c r="D6"/>
    </row>
    <row r="7" spans="1:5" s="45" customFormat="1" ht="30">
      <c r="A7" s="40"/>
      <c r="B7" s="71" t="s">
        <v>169</v>
      </c>
      <c r="C7" s="71" t="s">
        <v>331</v>
      </c>
      <c r="D7"/>
    </row>
    <row r="8" spans="1:5" s="45" customFormat="1" ht="75">
      <c r="A8" s="40"/>
      <c r="B8" s="71" t="s">
        <v>126</v>
      </c>
      <c r="C8" s="71" t="s">
        <v>177</v>
      </c>
      <c r="D8"/>
    </row>
    <row r="9" spans="1:5" s="45" customFormat="1" ht="45">
      <c r="A9" s="40"/>
      <c r="B9" s="71" t="s">
        <v>170</v>
      </c>
      <c r="C9" s="71" t="s">
        <v>332</v>
      </c>
      <c r="D9"/>
    </row>
    <row r="10" spans="1:5" s="45" customFormat="1" ht="105">
      <c r="A10" s="40"/>
      <c r="B10" s="71" t="s">
        <v>171</v>
      </c>
      <c r="C10" s="71" t="s">
        <v>178</v>
      </c>
      <c r="D10"/>
    </row>
    <row r="11" spans="1:5" s="45" customFormat="1" ht="105">
      <c r="A11" s="40"/>
      <c r="B11" s="71" t="s">
        <v>172</v>
      </c>
      <c r="C11" s="71" t="s">
        <v>178</v>
      </c>
      <c r="D11"/>
    </row>
    <row r="12" spans="1:5" s="45" customFormat="1" ht="60">
      <c r="A12" s="40"/>
      <c r="B12" s="71" t="s">
        <v>173</v>
      </c>
      <c r="C12" s="71" t="s">
        <v>179</v>
      </c>
      <c r="D12"/>
    </row>
    <row r="13" spans="1:5" s="45" customFormat="1" ht="75">
      <c r="A13" s="40"/>
      <c r="B13" s="71" t="s">
        <v>174</v>
      </c>
      <c r="C13" s="71" t="s">
        <v>180</v>
      </c>
      <c r="D13"/>
    </row>
    <row r="14" spans="1:5" s="45" customFormat="1" ht="90">
      <c r="A14" s="40"/>
      <c r="B14" s="71" t="s">
        <v>175</v>
      </c>
      <c r="C14" s="71" t="s">
        <v>181</v>
      </c>
      <c r="D14"/>
    </row>
    <row r="15" spans="1:5" s="45" customFormat="1" ht="90">
      <c r="A15" s="40"/>
      <c r="B15" s="71" t="s">
        <v>176</v>
      </c>
      <c r="C15" s="71" t="s">
        <v>182</v>
      </c>
      <c r="D15"/>
    </row>
    <row r="16" spans="1:5" s="45" customFormat="1" ht="90">
      <c r="A16" s="40"/>
      <c r="B16" s="71" t="s">
        <v>136</v>
      </c>
      <c r="C16" s="71" t="s">
        <v>182</v>
      </c>
      <c r="D16"/>
    </row>
    <row r="17" spans="1:4" s="45" customFormat="1" ht="15" customHeight="1">
      <c r="A17" s="40"/>
      <c r="B17" s="71" t="s">
        <v>137</v>
      </c>
      <c r="C17" s="71" t="s">
        <v>183</v>
      </c>
      <c r="D17"/>
    </row>
    <row r="18" spans="1:4" s="45" customFormat="1" ht="90">
      <c r="A18" s="40"/>
      <c r="B18" s="71" t="s">
        <v>138</v>
      </c>
      <c r="C18" s="71" t="s">
        <v>184</v>
      </c>
      <c r="D18"/>
    </row>
    <row r="19" spans="1:4" s="45" customFormat="1" ht="75">
      <c r="A19" s="40"/>
      <c r="B19" s="71" t="s">
        <v>139</v>
      </c>
      <c r="C19" s="71" t="s">
        <v>185</v>
      </c>
      <c r="D19"/>
    </row>
    <row r="20" spans="1:4" s="45" customFormat="1" ht="90">
      <c r="A20" s="40"/>
      <c r="B20" s="71" t="s">
        <v>140</v>
      </c>
      <c r="C20" s="71" t="s">
        <v>186</v>
      </c>
      <c r="D20"/>
    </row>
    <row r="21" spans="1:4" s="45" customFormat="1" ht="75">
      <c r="A21" s="40"/>
      <c r="B21" s="71" t="s">
        <v>141</v>
      </c>
      <c r="C21" s="71" t="s">
        <v>187</v>
      </c>
      <c r="D21"/>
    </row>
    <row r="22" spans="1:4" s="45" customFormat="1" ht="105">
      <c r="A22" s="40"/>
      <c r="B22" s="71" t="s">
        <v>142</v>
      </c>
      <c r="C22" s="71" t="s">
        <v>188</v>
      </c>
      <c r="D22"/>
    </row>
    <row r="23" spans="1:4" s="45" customFormat="1" ht="105">
      <c r="A23" s="40"/>
      <c r="B23" s="71" t="s">
        <v>143</v>
      </c>
      <c r="C23" s="71" t="s">
        <v>189</v>
      </c>
      <c r="D23"/>
    </row>
    <row r="24" spans="1:4" s="45" customFormat="1" ht="45">
      <c r="A24" s="40"/>
      <c r="B24" s="71" t="s">
        <v>144</v>
      </c>
      <c r="C24" s="71" t="s">
        <v>190</v>
      </c>
    </row>
    <row r="25" spans="1:4" s="45" customFormat="1" ht="45">
      <c r="A25" s="40"/>
      <c r="B25" s="71" t="s">
        <v>145</v>
      </c>
      <c r="C25" s="71" t="s">
        <v>190</v>
      </c>
    </row>
    <row r="26" spans="1:4" s="45" customFormat="1" ht="75">
      <c r="A26" s="40"/>
      <c r="B26" s="71" t="s">
        <v>146</v>
      </c>
      <c r="C26" s="71" t="s">
        <v>191</v>
      </c>
    </row>
    <row r="27" spans="1:4" s="45" customFormat="1" ht="90">
      <c r="A27" s="40"/>
      <c r="B27" s="71" t="s">
        <v>147</v>
      </c>
      <c r="C27" s="71" t="s">
        <v>192</v>
      </c>
    </row>
    <row r="28" spans="1:4" s="45" customFormat="1" ht="75">
      <c r="A28" s="40"/>
      <c r="B28" s="71" t="s">
        <v>148</v>
      </c>
      <c r="C28" s="71" t="s">
        <v>205</v>
      </c>
    </row>
    <row r="29" spans="1:4" s="45" customFormat="1" ht="75">
      <c r="A29" s="40"/>
      <c r="B29" s="71" t="s">
        <v>149</v>
      </c>
      <c r="C29" s="71" t="s">
        <v>205</v>
      </c>
    </row>
    <row r="30" spans="1:4" s="45" customFormat="1" ht="75">
      <c r="A30" s="40"/>
      <c r="B30" s="71" t="s">
        <v>150</v>
      </c>
      <c r="C30" s="71" t="s">
        <v>205</v>
      </c>
    </row>
    <row r="31" spans="1:4" s="45" customFormat="1" ht="75">
      <c r="A31" s="40"/>
      <c r="B31" s="71" t="s">
        <v>151</v>
      </c>
      <c r="C31" s="71" t="s">
        <v>205</v>
      </c>
    </row>
    <row r="32" spans="1:4" s="45" customFormat="1" ht="90">
      <c r="A32" s="40"/>
      <c r="B32" s="71" t="s">
        <v>152</v>
      </c>
      <c r="C32" s="71" t="s">
        <v>206</v>
      </c>
    </row>
    <row r="33" spans="1:3" s="45" customFormat="1" ht="75">
      <c r="A33" s="40"/>
      <c r="B33" s="71" t="s">
        <v>153</v>
      </c>
      <c r="C33" s="71" t="s">
        <v>193</v>
      </c>
    </row>
    <row r="34" spans="1:3" s="45" customFormat="1" ht="30">
      <c r="A34" s="40"/>
      <c r="B34" s="71" t="s">
        <v>154</v>
      </c>
      <c r="C34" s="71" t="s">
        <v>194</v>
      </c>
    </row>
    <row r="35" spans="1:3" s="45" customFormat="1" ht="30">
      <c r="A35" s="40"/>
      <c r="B35" s="71" t="s">
        <v>155</v>
      </c>
      <c r="C35" s="71" t="s">
        <v>195</v>
      </c>
    </row>
    <row r="36" spans="1:3" s="45" customFormat="1" ht="75">
      <c r="A36" s="40"/>
      <c r="B36" s="71" t="s">
        <v>156</v>
      </c>
      <c r="C36" s="71" t="s">
        <v>196</v>
      </c>
    </row>
    <row r="37" spans="1:3" s="45" customFormat="1" ht="45">
      <c r="A37" s="40"/>
      <c r="B37" s="71" t="s">
        <v>157</v>
      </c>
      <c r="C37" s="71" t="s">
        <v>197</v>
      </c>
    </row>
    <row r="38" spans="1:3" s="45" customFormat="1" ht="60">
      <c r="A38" s="40"/>
      <c r="B38" s="71" t="s">
        <v>158</v>
      </c>
      <c r="C38" s="71" t="s">
        <v>198</v>
      </c>
    </row>
    <row r="39" spans="1:3" s="45" customFormat="1" ht="60">
      <c r="A39" s="40"/>
      <c r="B39" s="71" t="s">
        <v>159</v>
      </c>
      <c r="C39" s="71" t="s">
        <v>199</v>
      </c>
    </row>
    <row r="40" spans="1:3" s="45" customFormat="1" ht="30">
      <c r="A40" s="40"/>
      <c r="B40" s="71" t="s">
        <v>160</v>
      </c>
      <c r="C40" s="71" t="s">
        <v>346</v>
      </c>
    </row>
    <row r="41" spans="1:3" s="45" customFormat="1" ht="90">
      <c r="A41" s="40"/>
      <c r="B41" s="71" t="s">
        <v>161</v>
      </c>
      <c r="C41" s="71" t="s">
        <v>200</v>
      </c>
    </row>
    <row r="42" spans="1:3" s="45" customFormat="1" ht="45">
      <c r="A42" s="40"/>
      <c r="B42" s="71" t="s">
        <v>162</v>
      </c>
      <c r="C42" s="71" t="s">
        <v>201</v>
      </c>
    </row>
    <row r="43" spans="1:3" s="45" customFormat="1" ht="60">
      <c r="A43" s="40"/>
      <c r="B43" s="71" t="s">
        <v>130</v>
      </c>
      <c r="C43" s="71" t="s">
        <v>202</v>
      </c>
    </row>
    <row r="44" spans="1:3" s="45" customFormat="1" ht="60">
      <c r="A44" s="40"/>
      <c r="B44" s="71" t="s">
        <v>163</v>
      </c>
      <c r="C44" s="71" t="s">
        <v>203</v>
      </c>
    </row>
    <row r="45" spans="1:3" s="45" customFormat="1" ht="105">
      <c r="A45" s="40"/>
      <c r="B45" s="71" t="s">
        <v>164</v>
      </c>
      <c r="C45" s="71" t="s">
        <v>204</v>
      </c>
    </row>
    <row r="46" spans="1:3" s="45" customFormat="1" ht="30">
      <c r="A46" s="40"/>
      <c r="B46" s="71" t="s">
        <v>221</v>
      </c>
      <c r="C46" s="71" t="s">
        <v>220</v>
      </c>
    </row>
    <row r="47" spans="1:3" s="45" customFormat="1" ht="30">
      <c r="A47" s="40"/>
      <c r="B47" s="71" t="s">
        <v>232</v>
      </c>
      <c r="C47" s="71" t="s">
        <v>231</v>
      </c>
    </row>
    <row r="48" spans="1:3" s="45" customFormat="1" ht="30">
      <c r="A48" s="40"/>
      <c r="B48" s="71" t="s">
        <v>234</v>
      </c>
      <c r="C48" s="71" t="s">
        <v>233</v>
      </c>
    </row>
    <row r="49" spans="1:3" s="45" customFormat="1" ht="60">
      <c r="A49" s="40"/>
      <c r="B49" s="71" t="s">
        <v>237</v>
      </c>
      <c r="C49" s="71" t="s">
        <v>236</v>
      </c>
    </row>
    <row r="50" spans="1:3" s="45" customFormat="1" ht="60">
      <c r="A50" s="40"/>
      <c r="B50" s="71" t="s">
        <v>256</v>
      </c>
      <c r="C50" s="71" t="s">
        <v>255</v>
      </c>
    </row>
    <row r="51" spans="1:3" s="45" customFormat="1">
      <c r="A51" s="40"/>
      <c r="B51" s="71" t="s">
        <v>239</v>
      </c>
      <c r="C51" s="71" t="s">
        <v>348</v>
      </c>
    </row>
    <row r="52" spans="1:3" s="45" customFormat="1" ht="30">
      <c r="A52" s="40"/>
      <c r="B52" s="71" t="s">
        <v>241</v>
      </c>
      <c r="C52" s="71" t="s">
        <v>240</v>
      </c>
    </row>
    <row r="53" spans="1:3" s="45" customFormat="1" ht="30">
      <c r="A53" s="40"/>
      <c r="B53" s="71" t="s">
        <v>222</v>
      </c>
      <c r="C53" s="71" t="s">
        <v>309</v>
      </c>
    </row>
    <row r="54" spans="1:3" s="45" customFormat="1" ht="30">
      <c r="A54" s="40"/>
      <c r="B54" s="71" t="s">
        <v>244</v>
      </c>
      <c r="C54" s="71" t="s">
        <v>243</v>
      </c>
    </row>
    <row r="55" spans="1:3" s="45" customFormat="1" ht="30" hidden="1">
      <c r="A55" s="40"/>
      <c r="B55" s="71" t="s">
        <v>224</v>
      </c>
      <c r="C55" s="71" t="s">
        <v>228</v>
      </c>
    </row>
    <row r="56" spans="1:3" s="45" customFormat="1" ht="30" hidden="1">
      <c r="A56" s="40"/>
      <c r="B56" s="71" t="s">
        <v>225</v>
      </c>
      <c r="C56" s="71" t="s">
        <v>215</v>
      </c>
    </row>
    <row r="57" spans="1:3" s="45" customFormat="1" ht="45">
      <c r="A57" s="40"/>
      <c r="B57" s="71" t="s">
        <v>226</v>
      </c>
      <c r="C57" s="71" t="s">
        <v>354</v>
      </c>
    </row>
    <row r="58" spans="1:3" s="45" customFormat="1">
      <c r="A58" s="40"/>
      <c r="B58" s="71" t="s">
        <v>227</v>
      </c>
      <c r="C58" s="71" t="s">
        <v>229</v>
      </c>
    </row>
    <row r="59" spans="1:3" s="45" customFormat="1" ht="45">
      <c r="A59" s="40"/>
      <c r="B59" s="71" t="s">
        <v>247</v>
      </c>
      <c r="C59" s="71" t="s">
        <v>246</v>
      </c>
    </row>
    <row r="60" spans="1:3" s="45" customFormat="1" ht="30">
      <c r="A60" s="40"/>
      <c r="B60" s="71" t="s">
        <v>250</v>
      </c>
      <c r="C60" s="71" t="s">
        <v>249</v>
      </c>
    </row>
    <row r="61" spans="1:3" s="45" customFormat="1" ht="30">
      <c r="A61" s="40"/>
      <c r="B61" s="71" t="s">
        <v>253</v>
      </c>
      <c r="C61" s="71" t="s">
        <v>252</v>
      </c>
    </row>
    <row r="62" spans="1:3" s="45" customFormat="1" ht="45">
      <c r="A62" s="40"/>
      <c r="B62" s="71" t="s">
        <v>259</v>
      </c>
      <c r="C62" s="71" t="s">
        <v>258</v>
      </c>
    </row>
    <row r="63" spans="1:3" s="45" customFormat="1" ht="30">
      <c r="A63" s="40"/>
      <c r="B63" s="71" t="s">
        <v>262</v>
      </c>
      <c r="C63" s="71" t="s">
        <v>261</v>
      </c>
    </row>
    <row r="64" spans="1:3" s="45" customFormat="1" ht="30">
      <c r="A64" s="40"/>
      <c r="B64" s="71" t="s">
        <v>265</v>
      </c>
      <c r="C64" s="71" t="s">
        <v>264</v>
      </c>
    </row>
    <row r="65" spans="1:3" s="45" customFormat="1" ht="45">
      <c r="A65" s="40"/>
      <c r="B65" s="71" t="s">
        <v>268</v>
      </c>
      <c r="C65" s="71" t="s">
        <v>267</v>
      </c>
    </row>
    <row r="66" spans="1:3" s="45" customFormat="1" ht="60">
      <c r="A66" s="40"/>
      <c r="B66" s="71" t="s">
        <v>271</v>
      </c>
      <c r="C66" s="71" t="s">
        <v>270</v>
      </c>
    </row>
    <row r="67" spans="1:3" s="45" customFormat="1" ht="45">
      <c r="A67" s="40"/>
      <c r="B67" s="71" t="s">
        <v>274</v>
      </c>
      <c r="C67" s="71" t="s">
        <v>273</v>
      </c>
    </row>
    <row r="68" spans="1:3" s="45" customFormat="1" ht="45">
      <c r="A68" s="40"/>
      <c r="B68" s="71" t="s">
        <v>277</v>
      </c>
      <c r="C68" s="71" t="s">
        <v>276</v>
      </c>
    </row>
    <row r="69" spans="1:3" s="45" customFormat="1" ht="30">
      <c r="A69" s="40"/>
      <c r="B69" s="71" t="s">
        <v>280</v>
      </c>
      <c r="C69" s="71" t="s">
        <v>279</v>
      </c>
    </row>
    <row r="70" spans="1:3" s="45" customFormat="1" ht="45">
      <c r="A70" s="40"/>
      <c r="B70" s="71" t="s">
        <v>283</v>
      </c>
      <c r="C70" s="71" t="s">
        <v>282</v>
      </c>
    </row>
    <row r="71" spans="1:3" s="45" customFormat="1" ht="30">
      <c r="A71" s="40"/>
      <c r="B71" s="71" t="s">
        <v>286</v>
      </c>
      <c r="C71" s="71" t="s">
        <v>285</v>
      </c>
    </row>
    <row r="72" spans="1:3" s="45" customFormat="1" ht="30">
      <c r="A72" s="40"/>
      <c r="B72" s="71" t="s">
        <v>288</v>
      </c>
      <c r="C72" s="71" t="s">
        <v>285</v>
      </c>
    </row>
    <row r="73" spans="1:3" s="45" customFormat="1" ht="75">
      <c r="A73" s="40"/>
      <c r="B73" s="71" t="s">
        <v>291</v>
      </c>
      <c r="C73" s="71" t="s">
        <v>290</v>
      </c>
    </row>
    <row r="74" spans="1:3" s="45" customFormat="1" ht="30">
      <c r="A74" s="40"/>
      <c r="B74" s="71" t="s">
        <v>294</v>
      </c>
      <c r="C74" s="71" t="s">
        <v>293</v>
      </c>
    </row>
    <row r="75" spans="1:3" s="45" customFormat="1" ht="30">
      <c r="A75" s="40"/>
      <c r="B75" s="71" t="s">
        <v>297</v>
      </c>
      <c r="C75" s="71" t="s">
        <v>296</v>
      </c>
    </row>
    <row r="76" spans="1:3" s="45" customFormat="1" ht="30">
      <c r="A76" s="40"/>
      <c r="B76" s="71" t="s">
        <v>299</v>
      </c>
      <c r="C76" s="71" t="s">
        <v>296</v>
      </c>
    </row>
    <row r="77" spans="1:3" s="45" customFormat="1" ht="75">
      <c r="A77" s="40"/>
      <c r="B77" s="71" t="s">
        <v>302</v>
      </c>
      <c r="C77" s="71" t="s">
        <v>301</v>
      </c>
    </row>
    <row r="78" spans="1:3" s="45" customFormat="1" ht="30">
      <c r="A78" s="40"/>
      <c r="B78" s="71" t="s">
        <v>305</v>
      </c>
      <c r="C78" s="71" t="s">
        <v>304</v>
      </c>
    </row>
    <row r="79" spans="1:3" s="45" customFormat="1" ht="30">
      <c r="A79" s="40"/>
      <c r="B79" s="71" t="s">
        <v>308</v>
      </c>
      <c r="C79" s="71" t="s">
        <v>307</v>
      </c>
    </row>
    <row r="80" spans="1:3" s="45" customFormat="1" ht="60">
      <c r="A80" s="40"/>
      <c r="B80" s="71" t="s">
        <v>312</v>
      </c>
      <c r="C80" s="71" t="s">
        <v>311</v>
      </c>
    </row>
    <row r="81" spans="1:3" s="45" customFormat="1" ht="60">
      <c r="A81" s="40"/>
      <c r="B81" s="71" t="s">
        <v>315</v>
      </c>
      <c r="C81" s="71" t="s">
        <v>314</v>
      </c>
    </row>
    <row r="82" spans="1:3" s="45" customFormat="1" ht="30">
      <c r="A82" s="40"/>
      <c r="B82" s="71" t="s">
        <v>318</v>
      </c>
      <c r="C82" s="71" t="s">
        <v>317</v>
      </c>
    </row>
    <row r="83" spans="1:3" s="45" customFormat="1" ht="30">
      <c r="A83" s="40"/>
      <c r="B83" s="71" t="s">
        <v>321</v>
      </c>
      <c r="C83" s="71" t="s">
        <v>320</v>
      </c>
    </row>
    <row r="84" spans="1:3" s="45" customFormat="1" ht="30">
      <c r="A84" s="40"/>
      <c r="B84" s="71" t="s">
        <v>324</v>
      </c>
      <c r="C84" s="71" t="s">
        <v>323</v>
      </c>
    </row>
    <row r="85" spans="1:3" s="45" customFormat="1" ht="30">
      <c r="A85" s="40"/>
      <c r="B85" s="71" t="s">
        <v>327</v>
      </c>
      <c r="C85" s="71" t="s">
        <v>326</v>
      </c>
    </row>
    <row r="86" spans="1:3" s="45" customFormat="1" ht="15.75" thickBot="1">
      <c r="A86" s="40"/>
      <c r="B86" s="81" t="s">
        <v>352</v>
      </c>
      <c r="C86" s="80" t="s">
        <v>351</v>
      </c>
    </row>
    <row r="87" spans="1:3" s="45" customFormat="1" ht="15.75" thickBot="1">
      <c r="A87" s="40"/>
      <c r="B87" s="81"/>
      <c r="C87" s="80"/>
    </row>
    <row r="88" spans="1:3" s="45" customFormat="1" ht="15.75" thickBot="1">
      <c r="A88" s="40"/>
      <c r="B88" s="81"/>
      <c r="C88" s="80"/>
    </row>
    <row r="89" spans="1:3" s="45" customFormat="1" ht="15.75" thickBot="1">
      <c r="A89" s="40"/>
      <c r="B89" s="81"/>
      <c r="C89" s="80"/>
    </row>
    <row r="90" spans="1:3" s="45" customFormat="1" ht="15.75" thickBot="1">
      <c r="A90" s="40"/>
      <c r="B90" s="82"/>
      <c r="C90" s="80"/>
    </row>
    <row r="91" spans="1:3" s="45" customFormat="1">
      <c r="A91" s="40"/>
      <c r="B91"/>
      <c r="C91" s="57"/>
    </row>
    <row r="92" spans="1:3" s="45" customFormat="1">
      <c r="A92" s="40"/>
      <c r="B92"/>
      <c r="C92" s="57"/>
    </row>
    <row r="93" spans="1:3" s="45" customFormat="1">
      <c r="A93" s="40"/>
      <c r="B93"/>
      <c r="C93" s="57"/>
    </row>
    <row r="94" spans="1:3" s="45" customFormat="1">
      <c r="A94" s="40"/>
      <c r="B94"/>
      <c r="C94" s="57"/>
    </row>
    <row r="95" spans="1:3" s="45" customFormat="1">
      <c r="A95" s="40"/>
      <c r="B95"/>
      <c r="C95" s="57"/>
    </row>
    <row r="96" spans="1:3" s="45" customFormat="1">
      <c r="A96" s="40"/>
      <c r="B96"/>
      <c r="C96" s="57"/>
    </row>
    <row r="97" spans="1:3" s="45" customFormat="1">
      <c r="A97" s="40"/>
      <c r="B97"/>
      <c r="C97" s="57"/>
    </row>
    <row r="98" spans="1:3" s="45" customFormat="1">
      <c r="A98" s="40"/>
      <c r="B98"/>
      <c r="C98" s="57"/>
    </row>
    <row r="99" spans="1:3" s="45" customFormat="1">
      <c r="A99" s="40"/>
      <c r="B99"/>
      <c r="C99" s="57"/>
    </row>
    <row r="100" spans="1:3" s="45" customFormat="1">
      <c r="A100" s="40"/>
      <c r="B100"/>
      <c r="C100" s="57"/>
    </row>
    <row r="101" spans="1:3" s="45" customFormat="1">
      <c r="A101" s="40"/>
      <c r="B101"/>
      <c r="C101" s="57"/>
    </row>
    <row r="102" spans="1:3" s="45" customFormat="1">
      <c r="A102" s="40"/>
      <c r="B102"/>
      <c r="C102" s="57"/>
    </row>
    <row r="103" spans="1:3" s="45" customFormat="1">
      <c r="A103" s="40"/>
      <c r="B103"/>
      <c r="C103" s="57"/>
    </row>
    <row r="104" spans="1:3" s="45" customFormat="1">
      <c r="A104" s="40"/>
      <c r="B104"/>
      <c r="C104" s="57"/>
    </row>
    <row r="105" spans="1:3" s="45" customFormat="1">
      <c r="A105" s="40"/>
      <c r="B105"/>
      <c r="C105" s="57"/>
    </row>
    <row r="106" spans="1:3" s="45" customFormat="1">
      <c r="A106" s="40"/>
      <c r="B106"/>
      <c r="C106" s="57"/>
    </row>
    <row r="107" spans="1:3" s="45" customFormat="1">
      <c r="A107" s="40"/>
      <c r="B107"/>
      <c r="C107" s="57"/>
    </row>
    <row r="108" spans="1:3" s="45" customFormat="1">
      <c r="A108" s="40"/>
      <c r="B108"/>
      <c r="C108" s="57"/>
    </row>
    <row r="109" spans="1:3" s="45" customFormat="1">
      <c r="A109" s="40"/>
      <c r="B109" s="59"/>
      <c r="C109" s="59"/>
    </row>
    <row r="110" spans="1:3" s="45" customFormat="1">
      <c r="A110" s="40"/>
      <c r="B110" s="59"/>
      <c r="C110" s="59"/>
    </row>
    <row r="111" spans="1:3" s="45" customFormat="1">
      <c r="A111" s="40"/>
      <c r="B111" s="59"/>
      <c r="C111" s="60"/>
    </row>
    <row r="112" spans="1:3" s="45" customFormat="1">
      <c r="A112" s="40"/>
      <c r="B112" s="59"/>
      <c r="C112" s="60"/>
    </row>
    <row r="113" spans="1:3" s="45" customFormat="1">
      <c r="A113" s="40"/>
      <c r="B113" s="59"/>
      <c r="C113" s="60"/>
    </row>
    <row r="114" spans="1:3" s="45" customFormat="1">
      <c r="A114" s="40"/>
      <c r="B114" s="59"/>
      <c r="C114" s="60"/>
    </row>
    <row r="115" spans="1:3" s="45" customFormat="1">
      <c r="A115" s="40"/>
      <c r="B115" s="59"/>
      <c r="C115" s="60"/>
    </row>
    <row r="116" spans="1:3" s="45" customFormat="1">
      <c r="A116" s="40"/>
      <c r="B116" s="59"/>
      <c r="C116" s="60"/>
    </row>
    <row r="117" spans="1:3" s="45" customFormat="1">
      <c r="A117" s="40"/>
      <c r="B117" s="59"/>
      <c r="C117" s="60"/>
    </row>
    <row r="118" spans="1:3" s="45" customFormat="1">
      <c r="A118" s="40"/>
      <c r="B118" s="59"/>
      <c r="C118" s="60"/>
    </row>
    <row r="119" spans="1:3" s="45" customFormat="1">
      <c r="A119" s="40"/>
      <c r="B119" s="59"/>
      <c r="C119" s="60"/>
    </row>
    <row r="120" spans="1:3" s="45" customFormat="1">
      <c r="A120" s="40"/>
      <c r="B120" s="59"/>
      <c r="C120" s="60"/>
    </row>
    <row r="121" spans="1:3" s="45" customFormat="1">
      <c r="A121" s="40"/>
      <c r="B121" s="59"/>
      <c r="C121" s="60"/>
    </row>
    <row r="122" spans="1:3" s="45" customFormat="1">
      <c r="A122" s="40"/>
      <c r="B122" s="59"/>
      <c r="C122" s="60"/>
    </row>
    <row r="123" spans="1:3" s="45" customFormat="1">
      <c r="A123" s="40"/>
      <c r="B123" s="59"/>
      <c r="C123" s="60"/>
    </row>
    <row r="124" spans="1:3" s="45" customFormat="1">
      <c r="A124" s="40"/>
      <c r="B124" s="59"/>
      <c r="C124" s="60"/>
    </row>
    <row r="125" spans="1:3" s="45" customFormat="1">
      <c r="A125" s="40"/>
      <c r="B125" s="59"/>
      <c r="C125" s="60"/>
    </row>
    <row r="126" spans="1:3" s="45" customFormat="1">
      <c r="A126" s="40"/>
      <c r="B126" s="59"/>
      <c r="C126" s="60"/>
    </row>
    <row r="127" spans="1:3" s="45" customFormat="1">
      <c r="A127" s="40"/>
      <c r="B127" s="59"/>
      <c r="C127" s="60"/>
    </row>
    <row r="128" spans="1:3" s="45" customFormat="1">
      <c r="A128" s="40"/>
      <c r="B128" s="59"/>
      <c r="C128" s="60"/>
    </row>
    <row r="129" spans="1:3" s="45" customFormat="1">
      <c r="A129" s="40"/>
      <c r="B129" s="59"/>
      <c r="C129" s="60"/>
    </row>
    <row r="130" spans="1:3" s="45" customFormat="1">
      <c r="A130" s="40"/>
      <c r="B130" s="59"/>
      <c r="C130" s="60"/>
    </row>
    <row r="131" spans="1:3" s="45" customFormat="1">
      <c r="A131" s="40"/>
      <c r="B131" s="59"/>
      <c r="C131" s="60"/>
    </row>
    <row r="132" spans="1:3" s="45" customFormat="1">
      <c r="A132" s="40"/>
      <c r="B132" s="59"/>
      <c r="C132" s="60"/>
    </row>
    <row r="133" spans="1:3" s="45" customFormat="1">
      <c r="A133" s="40"/>
      <c r="B133" s="59"/>
      <c r="C133" s="60"/>
    </row>
    <row r="134" spans="1:3" s="45" customFormat="1">
      <c r="A134" s="40"/>
      <c r="B134" s="59"/>
      <c r="C134" s="60"/>
    </row>
    <row r="135" spans="1:3" s="45" customFormat="1">
      <c r="A135" s="40"/>
      <c r="B135" s="59"/>
      <c r="C135" s="60"/>
    </row>
    <row r="136" spans="1:3" s="45" customFormat="1">
      <c r="A136" s="40"/>
      <c r="B136" s="59"/>
      <c r="C136" s="60"/>
    </row>
    <row r="137" spans="1:3" s="45" customFormat="1">
      <c r="A137" s="40"/>
      <c r="B137" s="59"/>
      <c r="C137" s="60"/>
    </row>
    <row r="138" spans="1:3" s="45" customFormat="1">
      <c r="A138" s="40"/>
      <c r="B138" s="59"/>
      <c r="C138" s="60"/>
    </row>
    <row r="139" spans="1:3" s="45" customFormat="1">
      <c r="A139" s="40"/>
      <c r="B139" s="59"/>
      <c r="C139" s="60"/>
    </row>
    <row r="140" spans="1:3" s="45" customFormat="1">
      <c r="A140" s="40"/>
      <c r="B140" s="59"/>
      <c r="C140" s="60"/>
    </row>
    <row r="141" spans="1:3" s="45" customFormat="1">
      <c r="A141" s="40"/>
      <c r="B141" s="59"/>
      <c r="C141" s="60"/>
    </row>
    <row r="142" spans="1:3" s="45" customFormat="1">
      <c r="A142" s="40"/>
      <c r="B142" s="59"/>
      <c r="C142" s="60"/>
    </row>
    <row r="143" spans="1:3" s="45" customFormat="1">
      <c r="A143" s="40"/>
      <c r="B143" s="59"/>
      <c r="C143" s="60"/>
    </row>
    <row r="144" spans="1:3" s="45" customFormat="1">
      <c r="A144" s="40"/>
      <c r="B144" s="59"/>
      <c r="C144" s="60"/>
    </row>
    <row r="145" spans="1:3" s="45" customFormat="1">
      <c r="A145" s="40"/>
      <c r="B145" s="59"/>
      <c r="C145" s="60"/>
    </row>
  </sheetData>
  <sheetProtection deleteRows="0" pivotTables="0"/>
  <hyperlinks>
    <hyperlink ref="E3" location="'Indice Schede'!A1" display="Torna all'indice"/>
    <hyperlink ref="E5" location="'Prospetto Finale'!A1" display="Vai prospetto finale"/>
  </hyperlinks>
  <pageMargins left="0.7" right="0.7" top="0.75" bottom="0.75" header="0.3" footer="0.3"/>
  <pageSetup paperSize="9" scale="50" fitToHeight="0" orientation="portrait" r:id="rId2"/>
  <drawing r:id="rId3"/>
</worksheet>
</file>

<file path=xl/worksheets/sheet4.xml><?xml version="1.0" encoding="utf-8"?>
<worksheet xmlns="http://schemas.openxmlformats.org/spreadsheetml/2006/main" xmlns:r="http://schemas.openxmlformats.org/officeDocument/2006/relationships">
  <sheetPr codeName="Foglio3"/>
  <dimension ref="A1:H65"/>
  <sheetViews>
    <sheetView topLeftCell="A37" zoomScaleNormal="100" zoomScaleSheetLayoutView="100" workbookViewId="0">
      <selection activeCell="A19" sqref="A19"/>
    </sheetView>
  </sheetViews>
  <sheetFormatPr defaultColWidth="8.85546875" defaultRowHeight="15"/>
  <cols>
    <col min="1" max="1" width="85.7109375" customWidth="1"/>
    <col min="2" max="2" width="42" customWidth="1"/>
    <col min="3" max="3" width="5.42578125" customWidth="1"/>
    <col min="7" max="7" width="43.140625" hidden="1" customWidth="1"/>
    <col min="8" max="8" width="9.140625" hidden="1" customWidth="1"/>
  </cols>
  <sheetData>
    <row r="1" spans="1:8" ht="15.75" thickBot="1"/>
    <row r="2" spans="1:8" ht="24" customHeight="1" thickBot="1">
      <c r="A2" s="14" t="s">
        <v>73</v>
      </c>
      <c r="B2" s="18">
        <f>IF(F2="SI",'Indice Schede'!B12,"non utilizzata")</f>
        <v>1</v>
      </c>
      <c r="D2" s="102" t="s">
        <v>74</v>
      </c>
      <c r="E2" s="103"/>
      <c r="F2" s="66" t="s">
        <v>30</v>
      </c>
      <c r="H2" t="s">
        <v>30</v>
      </c>
    </row>
    <row r="3" spans="1:8" ht="45" customHeight="1" thickBot="1">
      <c r="A3" s="109" t="s">
        <v>32</v>
      </c>
      <c r="B3" s="110"/>
      <c r="H3" t="s">
        <v>31</v>
      </c>
    </row>
    <row r="4" spans="1:8" ht="31.5" customHeight="1" thickBot="1">
      <c r="A4" s="107" t="s">
        <v>33</v>
      </c>
      <c r="B4" s="108"/>
      <c r="D4" s="104" t="s">
        <v>75</v>
      </c>
      <c r="E4" s="105"/>
      <c r="F4" s="106"/>
    </row>
    <row r="5" spans="1:8" ht="15.75" thickBot="1">
      <c r="A5" s="16" t="s">
        <v>34</v>
      </c>
      <c r="B5" s="17" t="s">
        <v>35</v>
      </c>
      <c r="G5" s="9" t="s">
        <v>71</v>
      </c>
      <c r="H5" t="s">
        <v>70</v>
      </c>
    </row>
    <row r="6" spans="1:8" ht="30" customHeight="1" thickBot="1">
      <c r="A6" s="100" t="s">
        <v>36</v>
      </c>
      <c r="B6" s="101"/>
      <c r="G6" s="10" t="s">
        <v>38</v>
      </c>
      <c r="H6">
        <v>1</v>
      </c>
    </row>
    <row r="7" spans="1:8" ht="30" customHeight="1" thickBot="1">
      <c r="A7" s="24" t="s">
        <v>37</v>
      </c>
      <c r="B7" s="64" t="s">
        <v>39</v>
      </c>
      <c r="G7" s="8" t="s">
        <v>39</v>
      </c>
      <c r="H7">
        <v>2</v>
      </c>
    </row>
    <row r="8" spans="1:8" ht="30" customHeight="1" thickBot="1">
      <c r="A8" s="23" t="s">
        <v>43</v>
      </c>
      <c r="B8" s="22">
        <f>VLOOKUP(B7,G5:H10,2,FALSE)</f>
        <v>2</v>
      </c>
      <c r="G8" s="7" t="s">
        <v>40</v>
      </c>
      <c r="H8">
        <v>3</v>
      </c>
    </row>
    <row r="9" spans="1:8" ht="30" customHeight="1" thickBot="1">
      <c r="A9" s="100" t="s">
        <v>44</v>
      </c>
      <c r="B9" s="101"/>
      <c r="G9" s="7" t="s">
        <v>41</v>
      </c>
      <c r="H9">
        <v>4</v>
      </c>
    </row>
    <row r="10" spans="1:8" ht="30" customHeight="1" thickBot="1">
      <c r="A10" s="25" t="s">
        <v>45</v>
      </c>
      <c r="B10" s="65" t="s">
        <v>47</v>
      </c>
      <c r="G10" s="7" t="s">
        <v>42</v>
      </c>
      <c r="H10">
        <v>5</v>
      </c>
    </row>
    <row r="11" spans="1:8" ht="30" customHeight="1" thickBot="1">
      <c r="A11" s="26" t="s">
        <v>43</v>
      </c>
      <c r="B11" s="22">
        <f>VLOOKUP(B10,G13:H15,2,FALSE)</f>
        <v>5</v>
      </c>
    </row>
    <row r="12" spans="1:8" ht="30" customHeight="1">
      <c r="A12" s="100" t="s">
        <v>48</v>
      </c>
      <c r="B12" s="101"/>
      <c r="G12" s="12"/>
    </row>
    <row r="13" spans="1:8" ht="30" customHeight="1" thickBot="1">
      <c r="A13" s="27" t="s">
        <v>49</v>
      </c>
      <c r="B13" s="65" t="s">
        <v>50</v>
      </c>
      <c r="G13" s="7" t="s">
        <v>71</v>
      </c>
      <c r="H13" t="s">
        <v>70</v>
      </c>
    </row>
    <row r="14" spans="1:8" ht="30" customHeight="1" thickBot="1">
      <c r="A14" s="26" t="s">
        <v>43</v>
      </c>
      <c r="B14" s="22">
        <f>VLOOKUP(B13,G17:H20,2,FALSE)</f>
        <v>1</v>
      </c>
      <c r="G14" s="7" t="s">
        <v>46</v>
      </c>
      <c r="H14">
        <v>2</v>
      </c>
    </row>
    <row r="15" spans="1:8" ht="30" customHeight="1" thickBot="1">
      <c r="A15" s="100" t="s">
        <v>53</v>
      </c>
      <c r="B15" s="101"/>
      <c r="G15" s="7" t="s">
        <v>47</v>
      </c>
      <c r="H15">
        <v>5</v>
      </c>
    </row>
    <row r="16" spans="1:8" ht="39" customHeight="1">
      <c r="A16" s="28" t="s">
        <v>54</v>
      </c>
      <c r="B16" s="64" t="s">
        <v>57</v>
      </c>
    </row>
    <row r="17" spans="1:8" ht="30" customHeight="1" thickBot="1">
      <c r="A17" s="15" t="s">
        <v>43</v>
      </c>
      <c r="B17" s="30">
        <f>VLOOKUP(B16,G22:H25,2,FALSE)</f>
        <v>5</v>
      </c>
      <c r="G17" s="7" t="s">
        <v>71</v>
      </c>
      <c r="H17" t="s">
        <v>70</v>
      </c>
    </row>
    <row r="18" spans="1:8" ht="30" customHeight="1" thickBot="1">
      <c r="A18" s="100" t="s">
        <v>58</v>
      </c>
      <c r="B18" s="101"/>
      <c r="G18" s="11" t="s">
        <v>50</v>
      </c>
      <c r="H18">
        <v>1</v>
      </c>
    </row>
    <row r="19" spans="1:8" ht="30" customHeight="1" thickBot="1">
      <c r="A19" s="29" t="s">
        <v>72</v>
      </c>
      <c r="B19" s="64" t="s">
        <v>59</v>
      </c>
      <c r="G19" s="11" t="s">
        <v>51</v>
      </c>
      <c r="H19">
        <v>3</v>
      </c>
    </row>
    <row r="20" spans="1:8" ht="30" customHeight="1" thickBot="1">
      <c r="A20" s="15" t="s">
        <v>43</v>
      </c>
      <c r="B20" s="30">
        <f>VLOOKUP(B19,G27:H29,2,FALSE)</f>
        <v>1</v>
      </c>
      <c r="G20" s="11" t="s">
        <v>52</v>
      </c>
      <c r="H20">
        <v>5</v>
      </c>
    </row>
    <row r="21" spans="1:8" ht="30" customHeight="1">
      <c r="A21" s="100" t="s">
        <v>61</v>
      </c>
      <c r="B21" s="101"/>
    </row>
    <row r="22" spans="1:8" ht="30" customHeight="1" thickBot="1">
      <c r="A22" s="29" t="s">
        <v>62</v>
      </c>
      <c r="B22" s="64" t="s">
        <v>63</v>
      </c>
      <c r="G22" s="7" t="s">
        <v>71</v>
      </c>
      <c r="H22" t="s">
        <v>70</v>
      </c>
    </row>
    <row r="23" spans="1:8" ht="30" customHeight="1" thickBot="1">
      <c r="A23" s="15" t="s">
        <v>43</v>
      </c>
      <c r="B23" s="30">
        <f>VLOOKUP(B22,G31:H36,2,FALSE)</f>
        <v>1</v>
      </c>
      <c r="G23" s="11" t="s">
        <v>55</v>
      </c>
      <c r="H23">
        <v>1</v>
      </c>
    </row>
    <row r="24" spans="1:8" ht="30" customHeight="1" thickBot="1">
      <c r="A24" s="19" t="s">
        <v>68</v>
      </c>
      <c r="B24" s="31">
        <f>IFERROR((B8+B11+B14+B17+B20+B23)/6,"-")</f>
        <v>2.5</v>
      </c>
      <c r="G24" s="13" t="s">
        <v>56</v>
      </c>
      <c r="H24">
        <v>3</v>
      </c>
    </row>
    <row r="25" spans="1:8" ht="30" customHeight="1" thickBot="1">
      <c r="A25" s="111" t="s">
        <v>69</v>
      </c>
      <c r="B25" s="112"/>
      <c r="G25" s="11" t="s">
        <v>57</v>
      </c>
      <c r="H25">
        <v>5</v>
      </c>
    </row>
    <row r="26" spans="1:8" ht="9.75" customHeight="1" thickBot="1"/>
    <row r="27" spans="1:8" ht="30" customHeight="1" thickBot="1">
      <c r="A27" s="107" t="s">
        <v>78</v>
      </c>
      <c r="B27" s="108"/>
      <c r="G27" s="7" t="s">
        <v>71</v>
      </c>
      <c r="H27" t="s">
        <v>70</v>
      </c>
    </row>
    <row r="28" spans="1:8" ht="30" customHeight="1" thickBot="1">
      <c r="A28" s="100" t="s">
        <v>79</v>
      </c>
      <c r="B28" s="101"/>
      <c r="G28" s="11" t="s">
        <v>59</v>
      </c>
      <c r="H28">
        <v>1</v>
      </c>
    </row>
    <row r="29" spans="1:8" ht="66.75" customHeight="1" thickBot="1">
      <c r="A29" s="29" t="s">
        <v>80</v>
      </c>
      <c r="B29" s="64" t="s">
        <v>96</v>
      </c>
      <c r="G29" s="11" t="s">
        <v>60</v>
      </c>
      <c r="H29">
        <v>5</v>
      </c>
    </row>
    <row r="30" spans="1:8" ht="30" customHeight="1" thickBot="1">
      <c r="A30" s="15" t="s">
        <v>43</v>
      </c>
      <c r="B30" s="30">
        <f>VLOOKUP(B29,G38:H43,2,FALSE)</f>
        <v>1</v>
      </c>
    </row>
    <row r="31" spans="1:8" ht="30" customHeight="1" thickBot="1">
      <c r="A31" s="100" t="s">
        <v>81</v>
      </c>
      <c r="B31" s="101"/>
      <c r="G31" s="7" t="s">
        <v>71</v>
      </c>
      <c r="H31" t="s">
        <v>70</v>
      </c>
    </row>
    <row r="32" spans="1:8" ht="42" customHeight="1" thickBot="1">
      <c r="A32" s="29" t="s">
        <v>82</v>
      </c>
      <c r="B32" s="64" t="s">
        <v>59</v>
      </c>
      <c r="G32" s="11" t="s">
        <v>63</v>
      </c>
      <c r="H32">
        <v>1</v>
      </c>
    </row>
    <row r="33" spans="1:8" ht="43.5" customHeight="1" thickBot="1">
      <c r="A33" s="15" t="s">
        <v>43</v>
      </c>
      <c r="B33" s="30">
        <f>VLOOKUP(B32,G27:H29,2,FALSE)</f>
        <v>1</v>
      </c>
      <c r="G33" s="11" t="s">
        <v>64</v>
      </c>
      <c r="H33">
        <v>2</v>
      </c>
    </row>
    <row r="34" spans="1:8" ht="30" customHeight="1" thickBot="1">
      <c r="A34" s="100" t="s">
        <v>83</v>
      </c>
      <c r="B34" s="101"/>
      <c r="G34" s="11" t="s">
        <v>65</v>
      </c>
      <c r="H34">
        <v>3</v>
      </c>
    </row>
    <row r="35" spans="1:8" ht="30" customHeight="1" thickBot="1">
      <c r="A35" s="29" t="s">
        <v>84</v>
      </c>
      <c r="B35" s="64" t="s">
        <v>86</v>
      </c>
      <c r="G35" s="11" t="s">
        <v>66</v>
      </c>
      <c r="H35">
        <v>4</v>
      </c>
    </row>
    <row r="36" spans="1:8" ht="30" customHeight="1" thickBot="1">
      <c r="A36" s="15" t="s">
        <v>43</v>
      </c>
      <c r="B36" s="30">
        <f>VLOOKUP(B35,G45:H51,2,FALSE)</f>
        <v>1</v>
      </c>
      <c r="G36" s="11" t="s">
        <v>67</v>
      </c>
      <c r="H36">
        <v>5</v>
      </c>
    </row>
    <row r="37" spans="1:8" ht="30" customHeight="1">
      <c r="A37" s="100" t="s">
        <v>91</v>
      </c>
      <c r="B37" s="101"/>
    </row>
    <row r="38" spans="1:8" ht="30" customHeight="1" thickBot="1">
      <c r="A38" s="29" t="s">
        <v>92</v>
      </c>
      <c r="B38" s="64" t="s">
        <v>103</v>
      </c>
      <c r="G38" s="7" t="s">
        <v>71</v>
      </c>
      <c r="H38" t="s">
        <v>70</v>
      </c>
    </row>
    <row r="39" spans="1:8" ht="30" customHeight="1" thickBot="1">
      <c r="A39" s="15" t="s">
        <v>43</v>
      </c>
      <c r="B39" s="30">
        <f>VLOOKUP(B38,G53:H58,2,FALSE)</f>
        <v>3</v>
      </c>
      <c r="G39" s="7" t="s">
        <v>96</v>
      </c>
      <c r="H39">
        <v>1</v>
      </c>
    </row>
    <row r="40" spans="1:8" ht="30" customHeight="1" thickBot="1">
      <c r="A40" s="32" t="s">
        <v>93</v>
      </c>
      <c r="B40" s="31">
        <f>IFERROR((B30+B33+B36+B39)/4,"-")</f>
        <v>1.5</v>
      </c>
      <c r="G40" s="7" t="s">
        <v>97</v>
      </c>
      <c r="H40">
        <v>2</v>
      </c>
    </row>
    <row r="41" spans="1:8" ht="30" customHeight="1" thickBot="1">
      <c r="A41" s="111" t="s">
        <v>94</v>
      </c>
      <c r="B41" s="112"/>
      <c r="G41" s="7" t="s">
        <v>98</v>
      </c>
      <c r="H41">
        <v>3</v>
      </c>
    </row>
    <row r="42" spans="1:8" ht="30" customHeight="1" thickBot="1">
      <c r="A42" s="20"/>
      <c r="B42" s="20"/>
      <c r="G42" s="7" t="s">
        <v>99</v>
      </c>
      <c r="H42">
        <v>4</v>
      </c>
    </row>
    <row r="43" spans="1:8" ht="30" customHeight="1" thickBot="1">
      <c r="A43" s="107" t="s">
        <v>95</v>
      </c>
      <c r="B43" s="115"/>
      <c r="G43" s="7" t="s">
        <v>100</v>
      </c>
      <c r="H43">
        <v>5</v>
      </c>
    </row>
    <row r="44" spans="1:8" ht="30" customHeight="1" thickBot="1">
      <c r="A44" s="33" t="s">
        <v>108</v>
      </c>
      <c r="B44" s="31">
        <f>IF(OR(B8="-",B11="-",B14="-",B17="-",B20="-",B23="-",B30="-",B33="-",B36="-",B39="-"),"Presenti campi non compilati",IFERROR(B24*B40,"-"))</f>
        <v>3.75</v>
      </c>
    </row>
    <row r="45" spans="1:8" ht="30" customHeight="1" thickBot="1">
      <c r="G45" s="7" t="s">
        <v>71</v>
      </c>
      <c r="H45" t="s">
        <v>70</v>
      </c>
    </row>
    <row r="46" spans="1:8" ht="30" customHeight="1" thickBot="1">
      <c r="A46" s="107" t="s">
        <v>112</v>
      </c>
      <c r="B46" s="115"/>
      <c r="G46" s="7" t="s">
        <v>85</v>
      </c>
      <c r="H46">
        <v>0</v>
      </c>
    </row>
    <row r="47" spans="1:8" ht="66" customHeight="1" thickBot="1">
      <c r="A47" s="113" t="s">
        <v>329</v>
      </c>
      <c r="B47" s="114"/>
      <c r="G47" s="7" t="s">
        <v>86</v>
      </c>
      <c r="H47">
        <v>1</v>
      </c>
    </row>
    <row r="48" spans="1:8" ht="12" customHeight="1" thickBot="1">
      <c r="G48" s="7" t="s">
        <v>87</v>
      </c>
      <c r="H48">
        <v>2</v>
      </c>
    </row>
    <row r="49" spans="7:8" ht="30" customHeight="1" thickBot="1">
      <c r="G49" s="7" t="s">
        <v>88</v>
      </c>
      <c r="H49">
        <v>3</v>
      </c>
    </row>
    <row r="50" spans="7:8" ht="30" customHeight="1" thickBot="1">
      <c r="G50" s="7" t="s">
        <v>89</v>
      </c>
      <c r="H50">
        <v>4</v>
      </c>
    </row>
    <row r="51" spans="7:8" ht="30" customHeight="1" thickBot="1">
      <c r="G51" s="7" t="s">
        <v>90</v>
      </c>
      <c r="H51">
        <v>5</v>
      </c>
    </row>
    <row r="52" spans="7:8" ht="30" customHeight="1"/>
    <row r="53" spans="7:8" ht="30" customHeight="1" thickBot="1">
      <c r="G53" s="7" t="s">
        <v>71</v>
      </c>
      <c r="H53" t="s">
        <v>70</v>
      </c>
    </row>
    <row r="54" spans="7:8" ht="30" customHeight="1" thickBot="1">
      <c r="G54" s="7" t="s">
        <v>104</v>
      </c>
      <c r="H54">
        <v>1</v>
      </c>
    </row>
    <row r="55" spans="7:8" ht="30" customHeight="1" thickBot="1">
      <c r="G55" s="7" t="s">
        <v>105</v>
      </c>
      <c r="H55">
        <v>2</v>
      </c>
    </row>
    <row r="56" spans="7:8" ht="30" customHeight="1" thickBot="1">
      <c r="G56" s="7" t="s">
        <v>103</v>
      </c>
      <c r="H56">
        <v>3</v>
      </c>
    </row>
    <row r="57" spans="7:8" ht="30" customHeight="1" thickBot="1">
      <c r="G57" s="7" t="s">
        <v>106</v>
      </c>
      <c r="H57">
        <v>4</v>
      </c>
    </row>
    <row r="58" spans="7:8" ht="30" customHeight="1" thickBot="1">
      <c r="G58" s="7" t="s">
        <v>107</v>
      </c>
      <c r="H58">
        <v>5</v>
      </c>
    </row>
    <row r="59" spans="7:8" ht="30" customHeight="1"/>
    <row r="60" spans="7:8" ht="30" customHeight="1"/>
    <row r="61" spans="7:8" ht="30" customHeight="1"/>
    <row r="62" spans="7:8" ht="30" customHeight="1"/>
    <row r="63" spans="7:8" ht="30" customHeight="1"/>
    <row r="64" spans="7:8" ht="30" customHeight="1"/>
    <row r="65" ht="30" customHeight="1"/>
  </sheetData>
  <mergeCells count="20">
    <mergeCell ref="A31:B31"/>
    <mergeCell ref="A34:B34"/>
    <mergeCell ref="A37:B37"/>
    <mergeCell ref="A47:B47"/>
    <mergeCell ref="A46:B46"/>
    <mergeCell ref="A41:B41"/>
    <mergeCell ref="A43:B43"/>
    <mergeCell ref="A28:B28"/>
    <mergeCell ref="D2:E2"/>
    <mergeCell ref="D4:F4"/>
    <mergeCell ref="A27:B27"/>
    <mergeCell ref="A3:B3"/>
    <mergeCell ref="A4:B4"/>
    <mergeCell ref="A25:B25"/>
    <mergeCell ref="A6:B6"/>
    <mergeCell ref="A9:B9"/>
    <mergeCell ref="A12:B12"/>
    <mergeCell ref="A15:B15"/>
    <mergeCell ref="A18:B18"/>
    <mergeCell ref="A21:B21"/>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$G$45:$G$51</formula1>
    </dataValidation>
    <dataValidation type="list" allowBlank="1" showInputMessage="1" showErrorMessage="1" promptTitle="Impatto" prompt="Selezionare una delle possibili opzioni dal menu a tendina" sqref="B38">
      <formula1>$G$53:$G$58</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5.xml><?xml version="1.0" encoding="utf-8"?>
<worksheet xmlns="http://schemas.openxmlformats.org/spreadsheetml/2006/main" xmlns:r="http://schemas.openxmlformats.org/officeDocument/2006/relationships">
  <dimension ref="A1:H68"/>
  <sheetViews>
    <sheetView zoomScaleNormal="100" zoomScaleSheetLayoutView="100" workbookViewId="0"/>
  </sheetViews>
  <sheetFormatPr defaultColWidth="8.85546875" defaultRowHeight="15"/>
  <cols>
    <col min="1" max="1" width="85.7109375" customWidth="1"/>
    <col min="2" max="2" width="42" customWidth="1"/>
    <col min="3" max="3" width="5.42578125" customWidth="1"/>
    <col min="7" max="7" width="43.140625" hidden="1" customWidth="1"/>
    <col min="8" max="8" width="9.140625" hidden="1" customWidth="1"/>
  </cols>
  <sheetData>
    <row r="1" spans="1:8" ht="15.75" thickBot="1"/>
    <row r="2" spans="1:8" ht="24" customHeight="1" thickBot="1">
      <c r="A2" s="14" t="s">
        <v>73</v>
      </c>
      <c r="B2" s="18">
        <f>IF(F2="SI",'Indice Schede'!B13,"non utilizzata")</f>
        <v>2</v>
      </c>
      <c r="D2" s="102" t="s">
        <v>74</v>
      </c>
      <c r="E2" s="103"/>
      <c r="F2" s="66" t="s">
        <v>30</v>
      </c>
      <c r="H2" t="s">
        <v>30</v>
      </c>
    </row>
    <row r="3" spans="1:8" ht="45" customHeight="1" thickBot="1">
      <c r="A3" s="109" t="s">
        <v>2</v>
      </c>
      <c r="B3" s="110"/>
      <c r="H3" t="s">
        <v>31</v>
      </c>
    </row>
    <row r="4" spans="1:8" ht="31.5" customHeight="1" thickBot="1">
      <c r="A4" s="107" t="s">
        <v>33</v>
      </c>
      <c r="B4" s="108"/>
      <c r="D4" s="104" t="s">
        <v>75</v>
      </c>
      <c r="E4" s="105"/>
      <c r="F4" s="106"/>
    </row>
    <row r="5" spans="1:8" ht="15.75" thickBot="1">
      <c r="A5" s="16" t="s">
        <v>34</v>
      </c>
      <c r="B5" s="17" t="s">
        <v>35</v>
      </c>
      <c r="G5" s="9" t="s">
        <v>71</v>
      </c>
      <c r="H5" t="s">
        <v>70</v>
      </c>
    </row>
    <row r="6" spans="1:8" ht="30" customHeight="1" thickBot="1">
      <c r="A6" s="100" t="s">
        <v>36</v>
      </c>
      <c r="B6" s="101"/>
      <c r="G6" s="10" t="s">
        <v>38</v>
      </c>
      <c r="H6">
        <v>1</v>
      </c>
    </row>
    <row r="7" spans="1:8" ht="30" customHeight="1" thickBot="1">
      <c r="A7" s="24" t="s">
        <v>37</v>
      </c>
      <c r="B7" s="64" t="s">
        <v>41</v>
      </c>
      <c r="G7" s="8" t="s">
        <v>39</v>
      </c>
      <c r="H7">
        <v>2</v>
      </c>
    </row>
    <row r="8" spans="1:8" ht="30" customHeight="1" thickBot="1">
      <c r="A8" s="23" t="s">
        <v>43</v>
      </c>
      <c r="B8" s="22">
        <f>VLOOKUP(B7,G5:H10,2,FALSE)</f>
        <v>4</v>
      </c>
      <c r="G8" s="7" t="s">
        <v>40</v>
      </c>
      <c r="H8">
        <v>3</v>
      </c>
    </row>
    <row r="9" spans="1:8" ht="30" customHeight="1" thickBot="1">
      <c r="A9" s="100" t="s">
        <v>44</v>
      </c>
      <c r="B9" s="101"/>
      <c r="G9" s="7" t="s">
        <v>41</v>
      </c>
      <c r="H9">
        <v>4</v>
      </c>
    </row>
    <row r="10" spans="1:8" ht="30" customHeight="1" thickBot="1">
      <c r="A10" s="25" t="s">
        <v>45</v>
      </c>
      <c r="B10" s="65" t="s">
        <v>46</v>
      </c>
      <c r="G10" s="7" t="s">
        <v>42</v>
      </c>
      <c r="H10">
        <v>5</v>
      </c>
    </row>
    <row r="11" spans="1:8" ht="30" customHeight="1" thickBot="1">
      <c r="A11" s="26" t="s">
        <v>43</v>
      </c>
      <c r="B11" s="22">
        <f>VLOOKUP(B10,G13:H15,2,FALSE)</f>
        <v>2</v>
      </c>
    </row>
    <row r="12" spans="1:8" ht="30" customHeight="1">
      <c r="A12" s="100" t="s">
        <v>48</v>
      </c>
      <c r="B12" s="101"/>
      <c r="G12" s="12"/>
    </row>
    <row r="13" spans="1:8" ht="30" customHeight="1" thickBot="1">
      <c r="A13" s="27" t="s">
        <v>49</v>
      </c>
      <c r="B13" s="65" t="s">
        <v>50</v>
      </c>
      <c r="G13" s="7" t="s">
        <v>71</v>
      </c>
      <c r="H13" t="s">
        <v>70</v>
      </c>
    </row>
    <row r="14" spans="1:8" ht="30" customHeight="1" thickBot="1">
      <c r="A14" s="26" t="s">
        <v>43</v>
      </c>
      <c r="B14" s="22">
        <f>VLOOKUP(B13,G17:H20,2,FALSE)</f>
        <v>1</v>
      </c>
      <c r="G14" s="7" t="s">
        <v>46</v>
      </c>
      <c r="H14">
        <v>2</v>
      </c>
    </row>
    <row r="15" spans="1:8" ht="30" customHeight="1" thickBot="1">
      <c r="A15" s="100" t="s">
        <v>53</v>
      </c>
      <c r="B15" s="101"/>
      <c r="G15" s="7" t="s">
        <v>47</v>
      </c>
      <c r="H15">
        <v>5</v>
      </c>
    </row>
    <row r="16" spans="1:8" ht="39" customHeight="1">
      <c r="A16" s="28" t="s">
        <v>54</v>
      </c>
      <c r="B16" s="64" t="s">
        <v>56</v>
      </c>
    </row>
    <row r="17" spans="1:8" ht="30" customHeight="1" thickBot="1">
      <c r="A17" s="15" t="s">
        <v>43</v>
      </c>
      <c r="B17" s="30">
        <f>VLOOKUP(B16,G22:H25,2,FALSE)</f>
        <v>3</v>
      </c>
      <c r="G17" s="7" t="s">
        <v>71</v>
      </c>
      <c r="H17" t="s">
        <v>70</v>
      </c>
    </row>
    <row r="18" spans="1:8" ht="30" customHeight="1" thickBot="1">
      <c r="A18" s="100" t="s">
        <v>58</v>
      </c>
      <c r="B18" s="101"/>
      <c r="G18" s="11" t="s">
        <v>50</v>
      </c>
      <c r="H18">
        <v>1</v>
      </c>
    </row>
    <row r="19" spans="1:8" ht="30" customHeight="1" thickBot="1">
      <c r="A19" s="29" t="s">
        <v>72</v>
      </c>
      <c r="B19" s="64" t="s">
        <v>59</v>
      </c>
      <c r="G19" s="11" t="s">
        <v>51</v>
      </c>
      <c r="H19">
        <v>3</v>
      </c>
    </row>
    <row r="20" spans="1:8" ht="30" customHeight="1" thickBot="1">
      <c r="A20" s="15" t="s">
        <v>43</v>
      </c>
      <c r="B20" s="30">
        <f>VLOOKUP(B19,G27:H29,2,FALSE)</f>
        <v>1</v>
      </c>
      <c r="G20" s="11" t="s">
        <v>52</v>
      </c>
      <c r="H20">
        <v>5</v>
      </c>
    </row>
    <row r="21" spans="1:8" ht="30" customHeight="1">
      <c r="A21" s="100" t="s">
        <v>61</v>
      </c>
      <c r="B21" s="101"/>
    </row>
    <row r="22" spans="1:8" ht="30" customHeight="1" thickBot="1">
      <c r="A22" s="29" t="s">
        <v>62</v>
      </c>
      <c r="B22" s="64" t="s">
        <v>63</v>
      </c>
      <c r="G22" s="7" t="s">
        <v>71</v>
      </c>
      <c r="H22" t="s">
        <v>70</v>
      </c>
    </row>
    <row r="23" spans="1:8" ht="30" customHeight="1" thickBot="1">
      <c r="A23" s="15" t="s">
        <v>43</v>
      </c>
      <c r="B23" s="30">
        <f>VLOOKUP(B22,G31:H36,2,FALSE)</f>
        <v>1</v>
      </c>
      <c r="G23" s="11" t="s">
        <v>55</v>
      </c>
      <c r="H23">
        <v>1</v>
      </c>
    </row>
    <row r="24" spans="1:8" ht="30" customHeight="1" thickBot="1">
      <c r="A24" s="19" t="s">
        <v>68</v>
      </c>
      <c r="B24" s="31">
        <f>IFERROR((B8+B11+B14+B17+B20+B23)/6,"-")</f>
        <v>2</v>
      </c>
      <c r="G24" s="13" t="s">
        <v>56</v>
      </c>
      <c r="H24">
        <v>3</v>
      </c>
    </row>
    <row r="25" spans="1:8" ht="30" customHeight="1" thickBot="1">
      <c r="A25" s="111" t="s">
        <v>69</v>
      </c>
      <c r="B25" s="112"/>
      <c r="G25" s="11" t="s">
        <v>57</v>
      </c>
      <c r="H25">
        <v>5</v>
      </c>
    </row>
    <row r="26" spans="1:8" ht="9.75" customHeight="1" thickBot="1"/>
    <row r="27" spans="1:8" ht="30" customHeight="1" thickBot="1">
      <c r="A27" s="107" t="s">
        <v>78</v>
      </c>
      <c r="B27" s="108"/>
      <c r="G27" s="7" t="s">
        <v>71</v>
      </c>
      <c r="H27" t="s">
        <v>70</v>
      </c>
    </row>
    <row r="28" spans="1:8" ht="30" customHeight="1" thickBot="1">
      <c r="A28" s="100" t="s">
        <v>79</v>
      </c>
      <c r="B28" s="101"/>
      <c r="G28" s="11" t="s">
        <v>59</v>
      </c>
      <c r="H28">
        <v>1</v>
      </c>
    </row>
    <row r="29" spans="1:8" ht="66.75" customHeight="1" thickBot="1">
      <c r="A29" s="29" t="s">
        <v>80</v>
      </c>
      <c r="B29" s="64" t="s">
        <v>96</v>
      </c>
      <c r="G29" s="11" t="s">
        <v>60</v>
      </c>
      <c r="H29">
        <v>5</v>
      </c>
    </row>
    <row r="30" spans="1:8" ht="30" customHeight="1" thickBot="1">
      <c r="A30" s="15" t="s">
        <v>43</v>
      </c>
      <c r="B30" s="30">
        <f>VLOOKUP(B29,G38:H43,2,FALSE)</f>
        <v>1</v>
      </c>
    </row>
    <row r="31" spans="1:8" ht="30" customHeight="1" thickBot="1">
      <c r="A31" s="100" t="s">
        <v>81</v>
      </c>
      <c r="B31" s="101"/>
      <c r="G31" s="7" t="s">
        <v>71</v>
      </c>
      <c r="H31" t="s">
        <v>70</v>
      </c>
    </row>
    <row r="32" spans="1:8" ht="42" customHeight="1" thickBot="1">
      <c r="A32" s="29" t="s">
        <v>82</v>
      </c>
      <c r="B32" s="64" t="s">
        <v>59</v>
      </c>
      <c r="G32" s="11" t="s">
        <v>63</v>
      </c>
      <c r="H32">
        <v>1</v>
      </c>
    </row>
    <row r="33" spans="1:8" ht="43.5" customHeight="1" thickBot="1">
      <c r="A33" s="15" t="s">
        <v>43</v>
      </c>
      <c r="B33" s="30">
        <f>VLOOKUP(B32,G27:H29,2,FALSE)</f>
        <v>1</v>
      </c>
      <c r="G33" s="11" t="s">
        <v>64</v>
      </c>
      <c r="H33">
        <v>2</v>
      </c>
    </row>
    <row r="34" spans="1:8" ht="30" customHeight="1" thickBot="1">
      <c r="A34" s="100" t="s">
        <v>83</v>
      </c>
      <c r="B34" s="101"/>
      <c r="G34" s="11" t="s">
        <v>65</v>
      </c>
      <c r="H34">
        <v>3</v>
      </c>
    </row>
    <row r="35" spans="1:8" ht="30" customHeight="1" thickBot="1">
      <c r="A35" s="29" t="s">
        <v>84</v>
      </c>
      <c r="B35" s="64" t="s">
        <v>85</v>
      </c>
      <c r="G35" s="11" t="s">
        <v>66</v>
      </c>
      <c r="H35">
        <v>4</v>
      </c>
    </row>
    <row r="36" spans="1:8" ht="30" customHeight="1" thickBot="1">
      <c r="A36" s="15" t="s">
        <v>43</v>
      </c>
      <c r="B36" s="30">
        <f>VLOOKUP(B35,G48:H54,2,FALSE)</f>
        <v>0</v>
      </c>
      <c r="G36" s="11" t="s">
        <v>67</v>
      </c>
      <c r="H36">
        <v>5</v>
      </c>
    </row>
    <row r="37" spans="1:8" ht="30" customHeight="1">
      <c r="A37" s="100" t="s">
        <v>91</v>
      </c>
      <c r="B37" s="101"/>
    </row>
    <row r="38" spans="1:8" ht="30" customHeight="1" thickBot="1">
      <c r="A38" s="29" t="s">
        <v>92</v>
      </c>
      <c r="B38" s="64" t="s">
        <v>103</v>
      </c>
      <c r="G38" s="7" t="s">
        <v>71</v>
      </c>
      <c r="H38" t="s">
        <v>70</v>
      </c>
    </row>
    <row r="39" spans="1:8" ht="30" customHeight="1" thickBot="1">
      <c r="A39" s="15" t="s">
        <v>43</v>
      </c>
      <c r="B39" s="30">
        <f>VLOOKUP(B38,G56:H61,2,FALSE)</f>
        <v>3</v>
      </c>
      <c r="G39" s="7" t="s">
        <v>96</v>
      </c>
      <c r="H39">
        <v>1</v>
      </c>
    </row>
    <row r="40" spans="1:8" ht="30" customHeight="1" thickBot="1">
      <c r="A40" s="32" t="s">
        <v>93</v>
      </c>
      <c r="B40" s="31">
        <f>IFERROR((B30+B33+B36+B39)/4,"-")</f>
        <v>1.25</v>
      </c>
      <c r="G40" s="7" t="s">
        <v>97</v>
      </c>
      <c r="H40">
        <v>2</v>
      </c>
    </row>
    <row r="41" spans="1:8" ht="30" customHeight="1" thickBot="1">
      <c r="A41" s="111" t="s">
        <v>94</v>
      </c>
      <c r="B41" s="112"/>
      <c r="G41" s="7" t="s">
        <v>98</v>
      </c>
      <c r="H41">
        <v>3</v>
      </c>
    </row>
    <row r="42" spans="1:8" ht="30" customHeight="1" thickBot="1">
      <c r="A42" s="20"/>
      <c r="B42" s="20"/>
      <c r="G42" s="7" t="s">
        <v>99</v>
      </c>
      <c r="H42">
        <v>4</v>
      </c>
    </row>
    <row r="43" spans="1:8" ht="30" customHeight="1" thickBot="1">
      <c r="A43" s="107" t="s">
        <v>95</v>
      </c>
      <c r="B43" s="115"/>
      <c r="G43" s="7" t="s">
        <v>100</v>
      </c>
      <c r="H43">
        <v>5</v>
      </c>
    </row>
    <row r="44" spans="1:8" ht="30" customHeight="1" thickBot="1">
      <c r="A44" s="33" t="s">
        <v>108</v>
      </c>
      <c r="B44" s="31">
        <f>IF(OR(B8="-",B11="-",B14="-",B17="-",B20="-",B23="-",B30="-",B33="-",B36="-",B39="-"),"Presenti campi non compilati",IFERROR(B24*B40,"-"))</f>
        <v>2.5</v>
      </c>
    </row>
    <row r="45" spans="1:8" ht="30" customHeight="1" thickBot="1">
      <c r="A45" s="34"/>
      <c r="B45" s="35"/>
    </row>
    <row r="46" spans="1:8" ht="30" customHeight="1" thickBot="1">
      <c r="A46" s="107" t="s">
        <v>112</v>
      </c>
      <c r="B46" s="115"/>
    </row>
    <row r="47" spans="1:8" ht="61.5" customHeight="1" thickBot="1">
      <c r="A47" s="113" t="s">
        <v>177</v>
      </c>
      <c r="B47" s="114"/>
    </row>
    <row r="48" spans="1:8" ht="12.75" customHeight="1" thickBot="1">
      <c r="G48" s="7" t="s">
        <v>71</v>
      </c>
      <c r="H48" t="s">
        <v>70</v>
      </c>
    </row>
    <row r="49" spans="7:8" ht="7.5" customHeight="1" thickBot="1">
      <c r="G49" s="7" t="s">
        <v>85</v>
      </c>
      <c r="H49">
        <v>0</v>
      </c>
    </row>
    <row r="50" spans="7:8" ht="30" customHeight="1" thickBot="1">
      <c r="G50" s="7" t="s">
        <v>86</v>
      </c>
      <c r="H50">
        <v>1</v>
      </c>
    </row>
    <row r="51" spans="7:8" ht="30" customHeight="1" thickBot="1">
      <c r="G51" s="7" t="s">
        <v>87</v>
      </c>
      <c r="H51">
        <v>2</v>
      </c>
    </row>
    <row r="52" spans="7:8" ht="30" customHeight="1" thickBot="1">
      <c r="G52" s="7" t="s">
        <v>88</v>
      </c>
      <c r="H52">
        <v>3</v>
      </c>
    </row>
    <row r="53" spans="7:8" ht="30" customHeight="1" thickBot="1">
      <c r="G53" s="7" t="s">
        <v>89</v>
      </c>
      <c r="H53">
        <v>4</v>
      </c>
    </row>
    <row r="54" spans="7:8" ht="30" customHeight="1" thickBot="1">
      <c r="G54" s="7" t="s">
        <v>90</v>
      </c>
      <c r="H54">
        <v>5</v>
      </c>
    </row>
    <row r="55" spans="7:8" ht="30" customHeight="1"/>
    <row r="56" spans="7:8" ht="30" customHeight="1" thickBot="1">
      <c r="G56" s="7" t="s">
        <v>71</v>
      </c>
      <c r="H56" t="s">
        <v>70</v>
      </c>
    </row>
    <row r="57" spans="7:8" ht="30" customHeight="1" thickBot="1">
      <c r="G57" s="7" t="s">
        <v>104</v>
      </c>
      <c r="H57">
        <v>1</v>
      </c>
    </row>
    <row r="58" spans="7:8" ht="30" customHeight="1" thickBot="1">
      <c r="G58" s="7" t="s">
        <v>105</v>
      </c>
      <c r="H58">
        <v>2</v>
      </c>
    </row>
    <row r="59" spans="7:8" ht="30" customHeight="1" thickBot="1">
      <c r="G59" s="7" t="s">
        <v>103</v>
      </c>
      <c r="H59">
        <v>3</v>
      </c>
    </row>
    <row r="60" spans="7:8" ht="30" customHeight="1" thickBot="1">
      <c r="G60" s="7" t="s">
        <v>106</v>
      </c>
      <c r="H60">
        <v>4</v>
      </c>
    </row>
    <row r="61" spans="7:8" ht="30" customHeight="1" thickBot="1">
      <c r="G61" s="7" t="s">
        <v>107</v>
      </c>
      <c r="H61">
        <v>5</v>
      </c>
    </row>
    <row r="62" spans="7:8" ht="30" customHeight="1"/>
    <row r="63" spans="7:8" ht="30" customHeight="1"/>
    <row r="64" spans="7:8" ht="30" customHeight="1"/>
    <row r="65" ht="30" customHeight="1"/>
    <row r="66" ht="30" customHeight="1"/>
    <row r="67" ht="30" customHeight="1"/>
    <row r="68" ht="30" customHeight="1"/>
  </sheetData>
  <mergeCells count="20">
    <mergeCell ref="D2:E2"/>
    <mergeCell ref="A3:B3"/>
    <mergeCell ref="A4:B4"/>
    <mergeCell ref="D4:F4"/>
    <mergeCell ref="A6:B6"/>
    <mergeCell ref="A37:B37"/>
    <mergeCell ref="A41:B41"/>
    <mergeCell ref="A9:B9"/>
    <mergeCell ref="A46:B46"/>
    <mergeCell ref="A47:B47"/>
    <mergeCell ref="A43:B43"/>
    <mergeCell ref="A12:B12"/>
    <mergeCell ref="A15:B15"/>
    <mergeCell ref="A18:B18"/>
    <mergeCell ref="A21:B21"/>
    <mergeCell ref="A25:B25"/>
    <mergeCell ref="A27:B27"/>
    <mergeCell ref="A28:B28"/>
    <mergeCell ref="A31:B31"/>
    <mergeCell ref="A34:B34"/>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6.xml><?xml version="1.0" encoding="utf-8"?>
<worksheet xmlns="http://schemas.openxmlformats.org/spreadsheetml/2006/main" xmlns:r="http://schemas.openxmlformats.org/officeDocument/2006/relationships">
  <dimension ref="A1:H68"/>
  <sheetViews>
    <sheetView topLeftCell="A37" zoomScaleNormal="100" zoomScaleSheetLayoutView="100" workbookViewId="0">
      <selection activeCell="A47" sqref="A47:B47"/>
    </sheetView>
  </sheetViews>
  <sheetFormatPr defaultColWidth="8.85546875" defaultRowHeight="15"/>
  <cols>
    <col min="1" max="1" width="85.7109375" customWidth="1"/>
    <col min="2" max="2" width="42" customWidth="1"/>
    <col min="3" max="3" width="5.42578125" customWidth="1"/>
    <col min="7" max="7" width="43.140625" hidden="1" customWidth="1"/>
    <col min="8" max="8" width="9.140625" hidden="1" customWidth="1"/>
  </cols>
  <sheetData>
    <row r="1" spans="1:8" ht="15.75" thickBot="1"/>
    <row r="2" spans="1:8" ht="24" customHeight="1" thickBot="1">
      <c r="A2" s="14" t="s">
        <v>73</v>
      </c>
      <c r="B2" s="18">
        <f>IF(F2="SI",'Indice Schede'!B14,"non utilizzata")</f>
        <v>3</v>
      </c>
      <c r="D2" s="102" t="s">
        <v>74</v>
      </c>
      <c r="E2" s="103"/>
      <c r="F2" s="66" t="s">
        <v>30</v>
      </c>
      <c r="H2" t="s">
        <v>30</v>
      </c>
    </row>
    <row r="3" spans="1:8" ht="45" customHeight="1" thickBot="1">
      <c r="A3" s="109" t="s">
        <v>3</v>
      </c>
      <c r="B3" s="110"/>
      <c r="H3" t="s">
        <v>31</v>
      </c>
    </row>
    <row r="4" spans="1:8" ht="31.5" customHeight="1" thickBot="1">
      <c r="A4" s="107" t="s">
        <v>33</v>
      </c>
      <c r="B4" s="108"/>
      <c r="D4" s="104" t="s">
        <v>75</v>
      </c>
      <c r="E4" s="105"/>
      <c r="F4" s="106"/>
    </row>
    <row r="5" spans="1:8" ht="15.75" thickBot="1">
      <c r="A5" s="16" t="s">
        <v>34</v>
      </c>
      <c r="B5" s="17" t="s">
        <v>35</v>
      </c>
      <c r="G5" s="9" t="s">
        <v>71</v>
      </c>
      <c r="H5" t="s">
        <v>70</v>
      </c>
    </row>
    <row r="6" spans="1:8" ht="30" customHeight="1" thickBot="1">
      <c r="A6" s="100" t="s">
        <v>36</v>
      </c>
      <c r="B6" s="101"/>
      <c r="G6" s="10" t="s">
        <v>38</v>
      </c>
      <c r="H6">
        <v>1</v>
      </c>
    </row>
    <row r="7" spans="1:8" ht="30" customHeight="1" thickBot="1">
      <c r="A7" s="24" t="s">
        <v>37</v>
      </c>
      <c r="B7" s="64" t="s">
        <v>41</v>
      </c>
      <c r="G7" s="8" t="s">
        <v>39</v>
      </c>
      <c r="H7">
        <v>2</v>
      </c>
    </row>
    <row r="8" spans="1:8" ht="30" customHeight="1" thickBot="1">
      <c r="A8" s="23" t="s">
        <v>43</v>
      </c>
      <c r="B8" s="22">
        <f>VLOOKUP(B7,G5:H10,2,FALSE)</f>
        <v>4</v>
      </c>
      <c r="G8" s="7" t="s">
        <v>40</v>
      </c>
      <c r="H8">
        <v>3</v>
      </c>
    </row>
    <row r="9" spans="1:8" ht="30" customHeight="1" thickBot="1">
      <c r="A9" s="100" t="s">
        <v>44</v>
      </c>
      <c r="B9" s="101"/>
      <c r="G9" s="7" t="s">
        <v>41</v>
      </c>
      <c r="H9">
        <v>4</v>
      </c>
    </row>
    <row r="10" spans="1:8" ht="30" customHeight="1" thickBot="1">
      <c r="A10" s="25" t="s">
        <v>45</v>
      </c>
      <c r="B10" s="65" t="s">
        <v>47</v>
      </c>
      <c r="G10" s="7" t="s">
        <v>42</v>
      </c>
      <c r="H10">
        <v>5</v>
      </c>
    </row>
    <row r="11" spans="1:8" ht="30" customHeight="1" thickBot="1">
      <c r="A11" s="26" t="s">
        <v>43</v>
      </c>
      <c r="B11" s="22">
        <f>VLOOKUP(B10,G13:H15,2,FALSE)</f>
        <v>5</v>
      </c>
    </row>
    <row r="12" spans="1:8" ht="30" customHeight="1">
      <c r="A12" s="100" t="s">
        <v>48</v>
      </c>
      <c r="B12" s="101"/>
      <c r="G12" s="12"/>
    </row>
    <row r="13" spans="1:8" ht="30" customHeight="1" thickBot="1">
      <c r="A13" s="27" t="s">
        <v>49</v>
      </c>
      <c r="B13" s="65" t="s">
        <v>50</v>
      </c>
      <c r="G13" s="7" t="s">
        <v>71</v>
      </c>
      <c r="H13" t="s">
        <v>70</v>
      </c>
    </row>
    <row r="14" spans="1:8" ht="30" customHeight="1" thickBot="1">
      <c r="A14" s="26" t="s">
        <v>43</v>
      </c>
      <c r="B14" s="22">
        <f>VLOOKUP(B13,G17:H20,2,FALSE)</f>
        <v>1</v>
      </c>
      <c r="G14" s="7" t="s">
        <v>46</v>
      </c>
      <c r="H14">
        <v>2</v>
      </c>
    </row>
    <row r="15" spans="1:8" ht="30" customHeight="1" thickBot="1">
      <c r="A15" s="100" t="s">
        <v>53</v>
      </c>
      <c r="B15" s="101"/>
      <c r="G15" s="7" t="s">
        <v>47</v>
      </c>
      <c r="H15">
        <v>5</v>
      </c>
    </row>
    <row r="16" spans="1:8" ht="39" customHeight="1">
      <c r="A16" s="28" t="s">
        <v>54</v>
      </c>
      <c r="B16" s="64" t="s">
        <v>57</v>
      </c>
    </row>
    <row r="17" spans="1:8" ht="30" customHeight="1" thickBot="1">
      <c r="A17" s="15" t="s">
        <v>43</v>
      </c>
      <c r="B17" s="30">
        <f>VLOOKUP(B16,G22:H25,2,FALSE)</f>
        <v>5</v>
      </c>
      <c r="G17" s="7" t="s">
        <v>71</v>
      </c>
      <c r="H17" t="s">
        <v>70</v>
      </c>
    </row>
    <row r="18" spans="1:8" ht="30" customHeight="1" thickBot="1">
      <c r="A18" s="100" t="s">
        <v>58</v>
      </c>
      <c r="B18" s="101"/>
      <c r="G18" s="11" t="s">
        <v>50</v>
      </c>
      <c r="H18">
        <v>1</v>
      </c>
    </row>
    <row r="19" spans="1:8" ht="30" customHeight="1" thickBot="1">
      <c r="A19" s="29" t="s">
        <v>72</v>
      </c>
      <c r="B19" s="64" t="s">
        <v>60</v>
      </c>
      <c r="G19" s="11" t="s">
        <v>51</v>
      </c>
      <c r="H19">
        <v>3</v>
      </c>
    </row>
    <row r="20" spans="1:8" ht="30" customHeight="1" thickBot="1">
      <c r="A20" s="15" t="s">
        <v>43</v>
      </c>
      <c r="B20" s="30">
        <f>VLOOKUP(B19,G27:H29,2,FALSE)</f>
        <v>5</v>
      </c>
      <c r="G20" s="11" t="s">
        <v>52</v>
      </c>
      <c r="H20">
        <v>5</v>
      </c>
    </row>
    <row r="21" spans="1:8" ht="30" customHeight="1">
      <c r="A21" s="100" t="s">
        <v>61</v>
      </c>
      <c r="B21" s="101"/>
    </row>
    <row r="22" spans="1:8" ht="30" customHeight="1" thickBot="1">
      <c r="A22" s="29" t="s">
        <v>62</v>
      </c>
      <c r="B22" s="64" t="s">
        <v>63</v>
      </c>
      <c r="G22" s="7" t="s">
        <v>71</v>
      </c>
      <c r="H22" t="s">
        <v>70</v>
      </c>
    </row>
    <row r="23" spans="1:8" ht="30" customHeight="1" thickBot="1">
      <c r="A23" s="15" t="s">
        <v>43</v>
      </c>
      <c r="B23" s="30">
        <f>VLOOKUP(B22,G31:H36,2,FALSE)</f>
        <v>1</v>
      </c>
      <c r="G23" s="11" t="s">
        <v>55</v>
      </c>
      <c r="H23">
        <v>1</v>
      </c>
    </row>
    <row r="24" spans="1:8" ht="30" customHeight="1" thickBot="1">
      <c r="A24" s="19" t="s">
        <v>68</v>
      </c>
      <c r="B24" s="31">
        <f>IFERROR((B8+B11+B14+B17+B20+B23)/6,"-")</f>
        <v>3.5</v>
      </c>
      <c r="G24" s="13" t="s">
        <v>56</v>
      </c>
      <c r="H24">
        <v>3</v>
      </c>
    </row>
    <row r="25" spans="1:8" ht="30" customHeight="1" thickBot="1">
      <c r="A25" s="111" t="s">
        <v>69</v>
      </c>
      <c r="B25" s="112"/>
      <c r="G25" s="11" t="s">
        <v>57</v>
      </c>
      <c r="H25">
        <v>5</v>
      </c>
    </row>
    <row r="26" spans="1:8" ht="9.75" customHeight="1" thickBot="1"/>
    <row r="27" spans="1:8" ht="30" customHeight="1" thickBot="1">
      <c r="A27" s="107" t="s">
        <v>78</v>
      </c>
      <c r="B27" s="108"/>
      <c r="G27" s="7" t="s">
        <v>71</v>
      </c>
      <c r="H27" t="s">
        <v>70</v>
      </c>
    </row>
    <row r="28" spans="1:8" ht="30" customHeight="1" thickBot="1">
      <c r="A28" s="100" t="s">
        <v>79</v>
      </c>
      <c r="B28" s="101"/>
      <c r="G28" s="11" t="s">
        <v>59</v>
      </c>
      <c r="H28">
        <v>1</v>
      </c>
    </row>
    <row r="29" spans="1:8" ht="66.75" customHeight="1" thickBot="1">
      <c r="A29" s="29" t="s">
        <v>80</v>
      </c>
      <c r="B29" s="64" t="s">
        <v>96</v>
      </c>
      <c r="G29" s="11" t="s">
        <v>60</v>
      </c>
      <c r="H29">
        <v>5</v>
      </c>
    </row>
    <row r="30" spans="1:8" ht="30" customHeight="1" thickBot="1">
      <c r="A30" s="15" t="s">
        <v>43</v>
      </c>
      <c r="B30" s="30">
        <f>VLOOKUP(B29,G38:H43,2,FALSE)</f>
        <v>1</v>
      </c>
    </row>
    <row r="31" spans="1:8" ht="30" customHeight="1" thickBot="1">
      <c r="A31" s="100" t="s">
        <v>81</v>
      </c>
      <c r="B31" s="101"/>
      <c r="G31" s="7" t="s">
        <v>71</v>
      </c>
      <c r="H31" t="s">
        <v>70</v>
      </c>
    </row>
    <row r="32" spans="1:8" ht="42" customHeight="1" thickBot="1">
      <c r="A32" s="29" t="s">
        <v>82</v>
      </c>
      <c r="B32" s="64" t="s">
        <v>59</v>
      </c>
      <c r="G32" s="11" t="s">
        <v>63</v>
      </c>
      <c r="H32">
        <v>1</v>
      </c>
    </row>
    <row r="33" spans="1:8" ht="43.5" customHeight="1" thickBot="1">
      <c r="A33" s="15" t="s">
        <v>43</v>
      </c>
      <c r="B33" s="30">
        <f>VLOOKUP(B32,G27:H29,2,FALSE)</f>
        <v>1</v>
      </c>
      <c r="G33" s="11" t="s">
        <v>64</v>
      </c>
      <c r="H33">
        <v>2</v>
      </c>
    </row>
    <row r="34" spans="1:8" ht="30" customHeight="1" thickBot="1">
      <c r="A34" s="100" t="s">
        <v>83</v>
      </c>
      <c r="B34" s="101"/>
      <c r="G34" s="11" t="s">
        <v>65</v>
      </c>
      <c r="H34">
        <v>3</v>
      </c>
    </row>
    <row r="35" spans="1:8" ht="30" customHeight="1" thickBot="1">
      <c r="A35" s="29" t="s">
        <v>84</v>
      </c>
      <c r="B35" s="64" t="s">
        <v>86</v>
      </c>
      <c r="G35" s="11" t="s">
        <v>66</v>
      </c>
      <c r="H35">
        <v>4</v>
      </c>
    </row>
    <row r="36" spans="1:8" ht="30" customHeight="1" thickBot="1">
      <c r="A36" s="15" t="s">
        <v>43</v>
      </c>
      <c r="B36" s="30">
        <f>VLOOKUP(B35,G48:H54,2,FALSE)</f>
        <v>1</v>
      </c>
      <c r="G36" s="11" t="s">
        <v>67</v>
      </c>
      <c r="H36">
        <v>5</v>
      </c>
    </row>
    <row r="37" spans="1:8" ht="30" customHeight="1">
      <c r="A37" s="100" t="s">
        <v>91</v>
      </c>
      <c r="B37" s="101"/>
    </row>
    <row r="38" spans="1:8" ht="30" customHeight="1" thickBot="1">
      <c r="A38" s="29" t="s">
        <v>92</v>
      </c>
      <c r="B38" s="64" t="s">
        <v>103</v>
      </c>
      <c r="G38" s="7" t="s">
        <v>71</v>
      </c>
      <c r="H38" t="s">
        <v>70</v>
      </c>
    </row>
    <row r="39" spans="1:8" ht="30" customHeight="1" thickBot="1">
      <c r="A39" s="15" t="s">
        <v>43</v>
      </c>
      <c r="B39" s="30">
        <f>VLOOKUP(B38,G56:H61,2,FALSE)</f>
        <v>3</v>
      </c>
      <c r="G39" s="7" t="s">
        <v>96</v>
      </c>
      <c r="H39">
        <v>1</v>
      </c>
    </row>
    <row r="40" spans="1:8" ht="30" customHeight="1" thickBot="1">
      <c r="A40" s="32" t="s">
        <v>93</v>
      </c>
      <c r="B40" s="31">
        <f>IFERROR((B30+B33+B36+B39)/4,"-")</f>
        <v>1.5</v>
      </c>
      <c r="G40" s="7" t="s">
        <v>97</v>
      </c>
      <c r="H40">
        <v>2</v>
      </c>
    </row>
    <row r="41" spans="1:8" ht="30" customHeight="1" thickBot="1">
      <c r="A41" s="111" t="s">
        <v>94</v>
      </c>
      <c r="B41" s="112"/>
      <c r="G41" s="7" t="s">
        <v>98</v>
      </c>
      <c r="H41">
        <v>3</v>
      </c>
    </row>
    <row r="42" spans="1:8" ht="30" customHeight="1" thickBot="1">
      <c r="A42" s="20"/>
      <c r="B42" s="20"/>
      <c r="G42" s="7" t="s">
        <v>99</v>
      </c>
      <c r="H42">
        <v>4</v>
      </c>
    </row>
    <row r="43" spans="1:8" ht="30" customHeight="1" thickBot="1">
      <c r="A43" s="107" t="s">
        <v>95</v>
      </c>
      <c r="B43" s="115"/>
      <c r="G43" s="7" t="s">
        <v>100</v>
      </c>
      <c r="H43">
        <v>5</v>
      </c>
    </row>
    <row r="44" spans="1:8" ht="30" customHeight="1" thickBot="1">
      <c r="A44" s="33" t="s">
        <v>108</v>
      </c>
      <c r="B44" s="31">
        <f>IF(OR(B8="-",B11="-",B14="-",B17="-",B20="-",B23="-",B30="-",B33="-",B36="-",B39="-"),"Presenti campi non compilati",IFERROR(B24*B40,"-"))</f>
        <v>5.25</v>
      </c>
    </row>
    <row r="45" spans="1:8" ht="30" customHeight="1" thickBot="1">
      <c r="A45" s="34"/>
      <c r="B45" s="35"/>
    </row>
    <row r="46" spans="1:8" ht="30" customHeight="1" thickBot="1">
      <c r="A46" s="107" t="s">
        <v>112</v>
      </c>
      <c r="B46" s="115"/>
    </row>
    <row r="47" spans="1:8" ht="81.75" customHeight="1" thickBot="1">
      <c r="A47" s="113" t="s">
        <v>330</v>
      </c>
      <c r="B47" s="114"/>
    </row>
    <row r="48" spans="1:8" ht="12.75" customHeight="1" thickBot="1">
      <c r="G48" s="7" t="s">
        <v>71</v>
      </c>
      <c r="H48" t="s">
        <v>70</v>
      </c>
    </row>
    <row r="49" spans="7:8" ht="7.5" customHeight="1" thickBot="1">
      <c r="G49" s="7" t="s">
        <v>85</v>
      </c>
      <c r="H49">
        <v>0</v>
      </c>
    </row>
    <row r="50" spans="7:8" ht="30" customHeight="1" thickBot="1">
      <c r="G50" s="7" t="s">
        <v>86</v>
      </c>
      <c r="H50">
        <v>1</v>
      </c>
    </row>
    <row r="51" spans="7:8" ht="30" customHeight="1" thickBot="1">
      <c r="G51" s="7" t="s">
        <v>87</v>
      </c>
      <c r="H51">
        <v>2</v>
      </c>
    </row>
    <row r="52" spans="7:8" ht="30" customHeight="1" thickBot="1">
      <c r="G52" s="7" t="s">
        <v>88</v>
      </c>
      <c r="H52">
        <v>3</v>
      </c>
    </row>
    <row r="53" spans="7:8" ht="30" customHeight="1" thickBot="1">
      <c r="G53" s="7" t="s">
        <v>89</v>
      </c>
      <c r="H53">
        <v>4</v>
      </c>
    </row>
    <row r="54" spans="7:8" ht="30" customHeight="1" thickBot="1">
      <c r="G54" s="7" t="s">
        <v>90</v>
      </c>
      <c r="H54">
        <v>5</v>
      </c>
    </row>
    <row r="55" spans="7:8" ht="30" customHeight="1"/>
    <row r="56" spans="7:8" ht="30" customHeight="1" thickBot="1">
      <c r="G56" s="7" t="s">
        <v>71</v>
      </c>
      <c r="H56" t="s">
        <v>70</v>
      </c>
    </row>
    <row r="57" spans="7:8" ht="30" customHeight="1" thickBot="1">
      <c r="G57" s="7" t="s">
        <v>104</v>
      </c>
      <c r="H57">
        <v>1</v>
      </c>
    </row>
    <row r="58" spans="7:8" ht="30" customHeight="1" thickBot="1">
      <c r="G58" s="7" t="s">
        <v>105</v>
      </c>
      <c r="H58">
        <v>2</v>
      </c>
    </row>
    <row r="59" spans="7:8" ht="30" customHeight="1" thickBot="1">
      <c r="G59" s="7" t="s">
        <v>103</v>
      </c>
      <c r="H59">
        <v>3</v>
      </c>
    </row>
    <row r="60" spans="7:8" ht="30" customHeight="1" thickBot="1">
      <c r="G60" s="7" t="s">
        <v>106</v>
      </c>
      <c r="H60">
        <v>4</v>
      </c>
    </row>
    <row r="61" spans="7:8" ht="30" customHeight="1" thickBot="1">
      <c r="G61" s="7" t="s">
        <v>107</v>
      </c>
      <c r="H61">
        <v>5</v>
      </c>
    </row>
    <row r="62" spans="7:8" ht="30" customHeight="1"/>
    <row r="63" spans="7:8" ht="30" customHeight="1"/>
    <row r="64" spans="7:8" ht="30" customHeight="1"/>
    <row r="65" ht="30" customHeight="1"/>
    <row r="66" ht="30" customHeight="1"/>
    <row r="67" ht="30" customHeight="1"/>
    <row r="68" ht="30" customHeight="1"/>
  </sheetData>
  <mergeCells count="20">
    <mergeCell ref="D2:E2"/>
    <mergeCell ref="A3:B3"/>
    <mergeCell ref="A4:B4"/>
    <mergeCell ref="D4:F4"/>
    <mergeCell ref="A6:B6"/>
    <mergeCell ref="A37:B37"/>
    <mergeCell ref="A41:B41"/>
    <mergeCell ref="A9:B9"/>
    <mergeCell ref="A46:B46"/>
    <mergeCell ref="A47:B47"/>
    <mergeCell ref="A43:B43"/>
    <mergeCell ref="A12:B12"/>
    <mergeCell ref="A15:B15"/>
    <mergeCell ref="A18:B18"/>
    <mergeCell ref="A21:B21"/>
    <mergeCell ref="A25:B25"/>
    <mergeCell ref="A27:B27"/>
    <mergeCell ref="A28:B28"/>
    <mergeCell ref="A31:B31"/>
    <mergeCell ref="A34:B34"/>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7.xml><?xml version="1.0" encoding="utf-8"?>
<worksheet xmlns="http://schemas.openxmlformats.org/spreadsheetml/2006/main" xmlns:r="http://schemas.openxmlformats.org/officeDocument/2006/relationships">
  <dimension ref="A1:H68"/>
  <sheetViews>
    <sheetView topLeftCell="A37" zoomScaleNormal="100" zoomScaleSheetLayoutView="100" workbookViewId="0">
      <selection activeCell="A55" sqref="A55"/>
    </sheetView>
  </sheetViews>
  <sheetFormatPr defaultColWidth="8.85546875" defaultRowHeight="15"/>
  <cols>
    <col min="1" max="1" width="85.7109375" customWidth="1"/>
    <col min="2" max="2" width="42" customWidth="1"/>
    <col min="3" max="3" width="5.42578125" customWidth="1"/>
    <col min="7" max="7" width="43.140625" hidden="1" customWidth="1"/>
    <col min="8" max="8" width="9.140625" hidden="1" customWidth="1"/>
  </cols>
  <sheetData>
    <row r="1" spans="1:8" ht="15.75" thickBot="1"/>
    <row r="2" spans="1:8" ht="24" customHeight="1" thickBot="1">
      <c r="A2" s="14" t="s">
        <v>73</v>
      </c>
      <c r="B2" s="18">
        <f>IF(F2="SI",'Indice Schede'!B15,"non utilizzata")</f>
        <v>4</v>
      </c>
      <c r="D2" s="102" t="s">
        <v>74</v>
      </c>
      <c r="E2" s="103"/>
      <c r="F2" s="66" t="s">
        <v>30</v>
      </c>
      <c r="H2" t="s">
        <v>30</v>
      </c>
    </row>
    <row r="3" spans="1:8" ht="45" customHeight="1" thickBot="1">
      <c r="A3" s="109" t="s">
        <v>4</v>
      </c>
      <c r="B3" s="110"/>
      <c r="H3" t="s">
        <v>31</v>
      </c>
    </row>
    <row r="4" spans="1:8" ht="31.5" customHeight="1" thickBot="1">
      <c r="A4" s="107" t="s">
        <v>33</v>
      </c>
      <c r="B4" s="108"/>
      <c r="D4" s="104" t="s">
        <v>75</v>
      </c>
      <c r="E4" s="105"/>
      <c r="F4" s="106"/>
    </row>
    <row r="5" spans="1:8" ht="15.75" thickBot="1">
      <c r="A5" s="16" t="s">
        <v>34</v>
      </c>
      <c r="B5" s="17" t="s">
        <v>35</v>
      </c>
      <c r="G5" s="9" t="s">
        <v>71</v>
      </c>
      <c r="H5" t="s">
        <v>70</v>
      </c>
    </row>
    <row r="6" spans="1:8" ht="30" customHeight="1" thickBot="1">
      <c r="A6" s="100" t="s">
        <v>36</v>
      </c>
      <c r="B6" s="101"/>
      <c r="G6" s="10" t="s">
        <v>38</v>
      </c>
      <c r="H6">
        <v>1</v>
      </c>
    </row>
    <row r="7" spans="1:8" ht="30" customHeight="1" thickBot="1">
      <c r="A7" s="24" t="s">
        <v>37</v>
      </c>
      <c r="B7" s="64" t="s">
        <v>38</v>
      </c>
      <c r="G7" s="8" t="s">
        <v>39</v>
      </c>
      <c r="H7">
        <v>2</v>
      </c>
    </row>
    <row r="8" spans="1:8" ht="30" customHeight="1" thickBot="1">
      <c r="A8" s="23" t="s">
        <v>43</v>
      </c>
      <c r="B8" s="22">
        <f>VLOOKUP(B7,G5:H10,2,FALSE)</f>
        <v>1</v>
      </c>
      <c r="G8" s="7" t="s">
        <v>40</v>
      </c>
      <c r="H8">
        <v>3</v>
      </c>
    </row>
    <row r="9" spans="1:8" ht="30" customHeight="1" thickBot="1">
      <c r="A9" s="100" t="s">
        <v>44</v>
      </c>
      <c r="B9" s="101"/>
      <c r="G9" s="7" t="s">
        <v>41</v>
      </c>
      <c r="H9">
        <v>4</v>
      </c>
    </row>
    <row r="10" spans="1:8" ht="30" customHeight="1" thickBot="1">
      <c r="A10" s="25" t="s">
        <v>45</v>
      </c>
      <c r="B10" s="65" t="s">
        <v>47</v>
      </c>
      <c r="G10" s="7" t="s">
        <v>42</v>
      </c>
      <c r="H10">
        <v>5</v>
      </c>
    </row>
    <row r="11" spans="1:8" ht="30" customHeight="1" thickBot="1">
      <c r="A11" s="26" t="s">
        <v>43</v>
      </c>
      <c r="B11" s="22">
        <f>VLOOKUP(B10,G13:H15,2,FALSE)</f>
        <v>5</v>
      </c>
    </row>
    <row r="12" spans="1:8" ht="30" customHeight="1">
      <c r="A12" s="100" t="s">
        <v>48</v>
      </c>
      <c r="B12" s="101"/>
      <c r="G12" s="12"/>
    </row>
    <row r="13" spans="1:8" ht="30" customHeight="1" thickBot="1">
      <c r="A13" s="27" t="s">
        <v>49</v>
      </c>
      <c r="B13" s="65" t="s">
        <v>50</v>
      </c>
      <c r="G13" s="7" t="s">
        <v>71</v>
      </c>
      <c r="H13" t="s">
        <v>70</v>
      </c>
    </row>
    <row r="14" spans="1:8" ht="30" customHeight="1" thickBot="1">
      <c r="A14" s="26" t="s">
        <v>43</v>
      </c>
      <c r="B14" s="22">
        <f>VLOOKUP(B13,G17:H20,2,FALSE)</f>
        <v>1</v>
      </c>
      <c r="G14" s="7" t="s">
        <v>46</v>
      </c>
      <c r="H14">
        <v>2</v>
      </c>
    </row>
    <row r="15" spans="1:8" ht="30" customHeight="1" thickBot="1">
      <c r="A15" s="100" t="s">
        <v>53</v>
      </c>
      <c r="B15" s="101"/>
      <c r="G15" s="7" t="s">
        <v>47</v>
      </c>
      <c r="H15">
        <v>5</v>
      </c>
    </row>
    <row r="16" spans="1:8" ht="39" customHeight="1">
      <c r="A16" s="28" t="s">
        <v>54</v>
      </c>
      <c r="B16" s="64" t="s">
        <v>57</v>
      </c>
    </row>
    <row r="17" spans="1:8" ht="30" customHeight="1" thickBot="1">
      <c r="A17" s="15" t="s">
        <v>43</v>
      </c>
      <c r="B17" s="30">
        <f>VLOOKUP(B16,G22:H25,2,FALSE)</f>
        <v>5</v>
      </c>
      <c r="G17" s="7" t="s">
        <v>71</v>
      </c>
      <c r="H17" t="s">
        <v>70</v>
      </c>
    </row>
    <row r="18" spans="1:8" ht="30" customHeight="1" thickBot="1">
      <c r="A18" s="100" t="s">
        <v>58</v>
      </c>
      <c r="B18" s="101"/>
      <c r="G18" s="11" t="s">
        <v>50</v>
      </c>
      <c r="H18">
        <v>1</v>
      </c>
    </row>
    <row r="19" spans="1:8" ht="30" customHeight="1" thickBot="1">
      <c r="A19" s="29" t="s">
        <v>72</v>
      </c>
      <c r="B19" s="64" t="s">
        <v>59</v>
      </c>
      <c r="G19" s="11" t="s">
        <v>51</v>
      </c>
      <c r="H19">
        <v>3</v>
      </c>
    </row>
    <row r="20" spans="1:8" ht="30" customHeight="1" thickBot="1">
      <c r="A20" s="15" t="s">
        <v>43</v>
      </c>
      <c r="B20" s="30">
        <f>VLOOKUP(B19,G27:H29,2,FALSE)</f>
        <v>1</v>
      </c>
      <c r="G20" s="11" t="s">
        <v>52</v>
      </c>
      <c r="H20">
        <v>5</v>
      </c>
    </row>
    <row r="21" spans="1:8" ht="30" customHeight="1">
      <c r="A21" s="100" t="s">
        <v>61</v>
      </c>
      <c r="B21" s="101"/>
    </row>
    <row r="22" spans="1:8" ht="30" customHeight="1" thickBot="1">
      <c r="A22" s="29" t="s">
        <v>62</v>
      </c>
      <c r="B22" s="64" t="s">
        <v>63</v>
      </c>
      <c r="G22" s="7" t="s">
        <v>71</v>
      </c>
      <c r="H22" t="s">
        <v>70</v>
      </c>
    </row>
    <row r="23" spans="1:8" ht="30" customHeight="1" thickBot="1">
      <c r="A23" s="15" t="s">
        <v>43</v>
      </c>
      <c r="B23" s="30">
        <f>VLOOKUP(B22,G31:H36,2,FALSE)</f>
        <v>1</v>
      </c>
      <c r="G23" s="11" t="s">
        <v>55</v>
      </c>
      <c r="H23">
        <v>1</v>
      </c>
    </row>
    <row r="24" spans="1:8" ht="30" customHeight="1" thickBot="1">
      <c r="A24" s="19" t="s">
        <v>68</v>
      </c>
      <c r="B24" s="31">
        <f>IFERROR((B8+B11+B14+B17+B20+B23)/6,"-")</f>
        <v>2.3333333333333335</v>
      </c>
      <c r="G24" s="13" t="s">
        <v>56</v>
      </c>
      <c r="H24">
        <v>3</v>
      </c>
    </row>
    <row r="25" spans="1:8" ht="30" customHeight="1" thickBot="1">
      <c r="A25" s="111" t="s">
        <v>69</v>
      </c>
      <c r="B25" s="112"/>
      <c r="G25" s="11" t="s">
        <v>57</v>
      </c>
      <c r="H25">
        <v>5</v>
      </c>
    </row>
    <row r="26" spans="1:8" ht="9.75" customHeight="1" thickBot="1"/>
    <row r="27" spans="1:8" ht="30" customHeight="1" thickBot="1">
      <c r="A27" s="107" t="s">
        <v>78</v>
      </c>
      <c r="B27" s="108"/>
      <c r="G27" s="7" t="s">
        <v>71</v>
      </c>
      <c r="H27" t="s">
        <v>70</v>
      </c>
    </row>
    <row r="28" spans="1:8" ht="30" customHeight="1" thickBot="1">
      <c r="A28" s="100" t="s">
        <v>79</v>
      </c>
      <c r="B28" s="101"/>
      <c r="G28" s="11" t="s">
        <v>59</v>
      </c>
      <c r="H28">
        <v>1</v>
      </c>
    </row>
    <row r="29" spans="1:8" ht="66.75" customHeight="1" thickBot="1">
      <c r="A29" s="29" t="s">
        <v>80</v>
      </c>
      <c r="B29" s="64" t="s">
        <v>96</v>
      </c>
      <c r="G29" s="11" t="s">
        <v>60</v>
      </c>
      <c r="H29">
        <v>5</v>
      </c>
    </row>
    <row r="30" spans="1:8" ht="30" customHeight="1" thickBot="1">
      <c r="A30" s="15" t="s">
        <v>43</v>
      </c>
      <c r="B30" s="30">
        <f>VLOOKUP(B29,G38:H43,2,FALSE)</f>
        <v>1</v>
      </c>
    </row>
    <row r="31" spans="1:8" ht="30" customHeight="1" thickBot="1">
      <c r="A31" s="100" t="s">
        <v>81</v>
      </c>
      <c r="B31" s="101"/>
      <c r="G31" s="7" t="s">
        <v>71</v>
      </c>
      <c r="H31" t="s">
        <v>70</v>
      </c>
    </row>
    <row r="32" spans="1:8" ht="42" customHeight="1" thickBot="1">
      <c r="A32" s="29" t="s">
        <v>82</v>
      </c>
      <c r="B32" s="64" t="s">
        <v>59</v>
      </c>
      <c r="G32" s="11" t="s">
        <v>63</v>
      </c>
      <c r="H32">
        <v>1</v>
      </c>
    </row>
    <row r="33" spans="1:8" ht="43.5" customHeight="1" thickBot="1">
      <c r="A33" s="15" t="s">
        <v>43</v>
      </c>
      <c r="B33" s="30">
        <f>VLOOKUP(B32,G27:H29,2,FALSE)</f>
        <v>1</v>
      </c>
      <c r="G33" s="11" t="s">
        <v>64</v>
      </c>
      <c r="H33">
        <v>2</v>
      </c>
    </row>
    <row r="34" spans="1:8" ht="30" customHeight="1" thickBot="1">
      <c r="A34" s="100" t="s">
        <v>83</v>
      </c>
      <c r="B34" s="101"/>
      <c r="G34" s="11" t="s">
        <v>65</v>
      </c>
      <c r="H34">
        <v>3</v>
      </c>
    </row>
    <row r="35" spans="1:8" ht="30" customHeight="1" thickBot="1">
      <c r="A35" s="29" t="s">
        <v>84</v>
      </c>
      <c r="B35" s="64" t="s">
        <v>85</v>
      </c>
      <c r="G35" s="11" t="s">
        <v>66</v>
      </c>
      <c r="H35">
        <v>4</v>
      </c>
    </row>
    <row r="36" spans="1:8" ht="30" customHeight="1" thickBot="1">
      <c r="A36" s="15" t="s">
        <v>43</v>
      </c>
      <c r="B36" s="30">
        <f>VLOOKUP(B35,G48:H54,2,FALSE)</f>
        <v>0</v>
      </c>
      <c r="G36" s="11" t="s">
        <v>67</v>
      </c>
      <c r="H36">
        <v>5</v>
      </c>
    </row>
    <row r="37" spans="1:8" ht="30" customHeight="1">
      <c r="A37" s="100" t="s">
        <v>91</v>
      </c>
      <c r="B37" s="101"/>
    </row>
    <row r="38" spans="1:8" ht="30" customHeight="1" thickBot="1">
      <c r="A38" s="29" t="s">
        <v>92</v>
      </c>
      <c r="B38" s="64" t="s">
        <v>103</v>
      </c>
      <c r="G38" s="7" t="s">
        <v>71</v>
      </c>
      <c r="H38" t="s">
        <v>70</v>
      </c>
    </row>
    <row r="39" spans="1:8" ht="30" customHeight="1" thickBot="1">
      <c r="A39" s="15" t="s">
        <v>43</v>
      </c>
      <c r="B39" s="30">
        <f>VLOOKUP(B38,G56:H61,2,FALSE)</f>
        <v>3</v>
      </c>
      <c r="G39" s="7" t="s">
        <v>96</v>
      </c>
      <c r="H39">
        <v>1</v>
      </c>
    </row>
    <row r="40" spans="1:8" ht="30" customHeight="1" thickBot="1">
      <c r="A40" s="32" t="s">
        <v>93</v>
      </c>
      <c r="B40" s="31">
        <f>IFERROR((B30+B33+B36+B39)/4,"-")</f>
        <v>1.25</v>
      </c>
      <c r="G40" s="7" t="s">
        <v>97</v>
      </c>
      <c r="H40">
        <v>2</v>
      </c>
    </row>
    <row r="41" spans="1:8" ht="30" customHeight="1" thickBot="1">
      <c r="A41" s="111" t="s">
        <v>94</v>
      </c>
      <c r="B41" s="112"/>
      <c r="G41" s="7" t="s">
        <v>98</v>
      </c>
      <c r="H41">
        <v>3</v>
      </c>
    </row>
    <row r="42" spans="1:8" ht="30" customHeight="1" thickBot="1">
      <c r="A42" s="20"/>
      <c r="B42" s="20"/>
      <c r="G42" s="7" t="s">
        <v>99</v>
      </c>
      <c r="H42">
        <v>4</v>
      </c>
    </row>
    <row r="43" spans="1:8" ht="30" customHeight="1" thickBot="1">
      <c r="A43" s="107" t="s">
        <v>95</v>
      </c>
      <c r="B43" s="115"/>
      <c r="G43" s="7" t="s">
        <v>100</v>
      </c>
      <c r="H43">
        <v>5</v>
      </c>
    </row>
    <row r="44" spans="1:8" ht="30" customHeight="1" thickBot="1">
      <c r="A44" s="33" t="s">
        <v>108</v>
      </c>
      <c r="B44" s="31">
        <f>IF(OR(B8="-",B11="-",B14="-",B17="-",B20="-",B23="-",B30="-",B33="-",B36="-",B39="-"),"Presenti campi non compilati",IFERROR(B24*B40,"-"))</f>
        <v>2.916666666666667</v>
      </c>
    </row>
    <row r="45" spans="1:8" ht="30" customHeight="1" thickBot="1">
      <c r="A45" s="34"/>
      <c r="B45" s="35"/>
    </row>
    <row r="46" spans="1:8" ht="30" customHeight="1" thickBot="1">
      <c r="A46" s="107" t="s">
        <v>112</v>
      </c>
      <c r="B46" s="115"/>
    </row>
    <row r="47" spans="1:8" s="5" customFormat="1" ht="78.75" customHeight="1" thickBot="1">
      <c r="A47" s="113" t="s">
        <v>333</v>
      </c>
      <c r="B47" s="114"/>
    </row>
    <row r="48" spans="1:8" ht="12.75" customHeight="1" thickBot="1">
      <c r="G48" s="7" t="s">
        <v>71</v>
      </c>
      <c r="H48" t="s">
        <v>70</v>
      </c>
    </row>
    <row r="49" spans="7:8" ht="7.5" customHeight="1" thickBot="1">
      <c r="G49" s="7" t="s">
        <v>85</v>
      </c>
      <c r="H49">
        <v>0</v>
      </c>
    </row>
    <row r="50" spans="7:8" ht="30" customHeight="1" thickBot="1">
      <c r="G50" s="7" t="s">
        <v>86</v>
      </c>
      <c r="H50">
        <v>1</v>
      </c>
    </row>
    <row r="51" spans="7:8" ht="30" customHeight="1" thickBot="1">
      <c r="G51" s="7" t="s">
        <v>87</v>
      </c>
      <c r="H51">
        <v>2</v>
      </c>
    </row>
    <row r="52" spans="7:8" ht="30" customHeight="1" thickBot="1">
      <c r="G52" s="7" t="s">
        <v>88</v>
      </c>
      <c r="H52">
        <v>3</v>
      </c>
    </row>
    <row r="53" spans="7:8" ht="30" customHeight="1" thickBot="1">
      <c r="G53" s="7" t="s">
        <v>89</v>
      </c>
      <c r="H53">
        <v>4</v>
      </c>
    </row>
    <row r="54" spans="7:8" ht="30" customHeight="1" thickBot="1">
      <c r="G54" s="7" t="s">
        <v>90</v>
      </c>
      <c r="H54">
        <v>5</v>
      </c>
    </row>
    <row r="55" spans="7:8" ht="30" customHeight="1"/>
    <row r="56" spans="7:8" ht="30" customHeight="1" thickBot="1">
      <c r="G56" s="7" t="s">
        <v>71</v>
      </c>
      <c r="H56" t="s">
        <v>70</v>
      </c>
    </row>
    <row r="57" spans="7:8" ht="30" customHeight="1" thickBot="1">
      <c r="G57" s="7" t="s">
        <v>104</v>
      </c>
      <c r="H57">
        <v>1</v>
      </c>
    </row>
    <row r="58" spans="7:8" ht="30" customHeight="1" thickBot="1">
      <c r="G58" s="7" t="s">
        <v>105</v>
      </c>
      <c r="H58">
        <v>2</v>
      </c>
    </row>
    <row r="59" spans="7:8" ht="30" customHeight="1" thickBot="1">
      <c r="G59" s="7" t="s">
        <v>103</v>
      </c>
      <c r="H59">
        <v>3</v>
      </c>
    </row>
    <row r="60" spans="7:8" ht="30" customHeight="1" thickBot="1">
      <c r="G60" s="7" t="s">
        <v>106</v>
      </c>
      <c r="H60">
        <v>4</v>
      </c>
    </row>
    <row r="61" spans="7:8" ht="30" customHeight="1" thickBot="1">
      <c r="G61" s="7" t="s">
        <v>107</v>
      </c>
      <c r="H61">
        <v>5</v>
      </c>
    </row>
    <row r="62" spans="7:8" ht="30" customHeight="1"/>
    <row r="63" spans="7:8" ht="30" customHeight="1"/>
    <row r="64" spans="7:8" ht="30" customHeight="1"/>
    <row r="65" ht="30" customHeight="1"/>
    <row r="66" ht="30" customHeight="1"/>
    <row r="67" ht="30" customHeight="1"/>
    <row r="68" ht="30" customHeight="1"/>
  </sheetData>
  <mergeCells count="20">
    <mergeCell ref="D2:E2"/>
    <mergeCell ref="A3:B3"/>
    <mergeCell ref="A4:B4"/>
    <mergeCell ref="D4:F4"/>
    <mergeCell ref="A6:B6"/>
    <mergeCell ref="A37:B37"/>
    <mergeCell ref="A41:B41"/>
    <mergeCell ref="A9:B9"/>
    <mergeCell ref="A46:B46"/>
    <mergeCell ref="A47:B47"/>
    <mergeCell ref="A43:B43"/>
    <mergeCell ref="A12:B12"/>
    <mergeCell ref="A15:B15"/>
    <mergeCell ref="A18:B18"/>
    <mergeCell ref="A21:B21"/>
    <mergeCell ref="A25:B25"/>
    <mergeCell ref="A27:B27"/>
    <mergeCell ref="A28:B28"/>
    <mergeCell ref="A31:B31"/>
    <mergeCell ref="A34:B34"/>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8.xml><?xml version="1.0" encoding="utf-8"?>
<worksheet xmlns="http://schemas.openxmlformats.org/spreadsheetml/2006/main" xmlns:r="http://schemas.openxmlformats.org/officeDocument/2006/relationships">
  <dimension ref="A1:H68"/>
  <sheetViews>
    <sheetView zoomScaleNormal="100" zoomScaleSheetLayoutView="100" workbookViewId="0"/>
  </sheetViews>
  <sheetFormatPr defaultColWidth="8.85546875" defaultRowHeight="15"/>
  <cols>
    <col min="1" max="1" width="85.7109375" customWidth="1"/>
    <col min="2" max="2" width="42" customWidth="1"/>
    <col min="3" max="3" width="5.42578125" customWidth="1"/>
    <col min="7" max="7" width="43.140625" hidden="1" customWidth="1"/>
    <col min="8" max="8" width="9.140625" hidden="1" customWidth="1"/>
  </cols>
  <sheetData>
    <row r="1" spans="1:8" ht="15.75" thickBot="1"/>
    <row r="2" spans="1:8" ht="24" customHeight="1" thickBot="1">
      <c r="A2" s="14" t="s">
        <v>73</v>
      </c>
      <c r="B2" s="18">
        <f>IF(F2="SI",'Indice Schede'!B16,"non utilizzata")</f>
        <v>5</v>
      </c>
      <c r="D2" s="102" t="s">
        <v>74</v>
      </c>
      <c r="E2" s="103"/>
      <c r="F2" s="66" t="s">
        <v>30</v>
      </c>
      <c r="H2" t="s">
        <v>30</v>
      </c>
    </row>
    <row r="3" spans="1:8" ht="45" customHeight="1" thickBot="1">
      <c r="A3" s="109" t="s">
        <v>5</v>
      </c>
      <c r="B3" s="110"/>
      <c r="H3" t="s">
        <v>31</v>
      </c>
    </row>
    <row r="4" spans="1:8" ht="31.5" customHeight="1" thickBot="1">
      <c r="A4" s="107" t="s">
        <v>33</v>
      </c>
      <c r="B4" s="108"/>
      <c r="D4" s="104" t="s">
        <v>75</v>
      </c>
      <c r="E4" s="105"/>
      <c r="F4" s="106"/>
    </row>
    <row r="5" spans="1:8" ht="15.75" thickBot="1">
      <c r="A5" s="16" t="s">
        <v>34</v>
      </c>
      <c r="B5" s="17" t="s">
        <v>35</v>
      </c>
      <c r="G5" s="9" t="s">
        <v>71</v>
      </c>
      <c r="H5" t="s">
        <v>70</v>
      </c>
    </row>
    <row r="6" spans="1:8" ht="30" customHeight="1" thickBot="1">
      <c r="A6" s="100" t="s">
        <v>36</v>
      </c>
      <c r="B6" s="101"/>
      <c r="G6" s="10" t="s">
        <v>38</v>
      </c>
      <c r="H6">
        <v>1</v>
      </c>
    </row>
    <row r="7" spans="1:8" ht="30" customHeight="1" thickBot="1">
      <c r="A7" s="24" t="s">
        <v>37</v>
      </c>
      <c r="B7" s="64" t="s">
        <v>41</v>
      </c>
      <c r="G7" s="8" t="s">
        <v>39</v>
      </c>
      <c r="H7">
        <v>2</v>
      </c>
    </row>
    <row r="8" spans="1:8" ht="30" customHeight="1" thickBot="1">
      <c r="A8" s="23" t="s">
        <v>43</v>
      </c>
      <c r="B8" s="22">
        <f>VLOOKUP(B7,G5:H10,2,FALSE)</f>
        <v>4</v>
      </c>
      <c r="G8" s="7" t="s">
        <v>40</v>
      </c>
      <c r="H8">
        <v>3</v>
      </c>
    </row>
    <row r="9" spans="1:8" ht="30" customHeight="1" thickBot="1">
      <c r="A9" s="100" t="s">
        <v>44</v>
      </c>
      <c r="B9" s="101"/>
      <c r="G9" s="7" t="s">
        <v>41</v>
      </c>
      <c r="H9">
        <v>4</v>
      </c>
    </row>
    <row r="10" spans="1:8" ht="30" customHeight="1" thickBot="1">
      <c r="A10" s="25" t="s">
        <v>45</v>
      </c>
      <c r="B10" s="65" t="s">
        <v>47</v>
      </c>
      <c r="G10" s="7" t="s">
        <v>42</v>
      </c>
      <c r="H10">
        <v>5</v>
      </c>
    </row>
    <row r="11" spans="1:8" ht="30" customHeight="1" thickBot="1">
      <c r="A11" s="26" t="s">
        <v>43</v>
      </c>
      <c r="B11" s="22">
        <f>VLOOKUP(B10,G13:H15,2,FALSE)</f>
        <v>5</v>
      </c>
    </row>
    <row r="12" spans="1:8" ht="30" customHeight="1">
      <c r="A12" s="100" t="s">
        <v>48</v>
      </c>
      <c r="B12" s="101"/>
      <c r="G12" s="12"/>
    </row>
    <row r="13" spans="1:8" ht="30" customHeight="1" thickBot="1">
      <c r="A13" s="27" t="s">
        <v>49</v>
      </c>
      <c r="B13" s="65" t="s">
        <v>50</v>
      </c>
      <c r="G13" s="7" t="s">
        <v>71</v>
      </c>
      <c r="H13" t="s">
        <v>70</v>
      </c>
    </row>
    <row r="14" spans="1:8" ht="30" customHeight="1" thickBot="1">
      <c r="A14" s="26" t="s">
        <v>43</v>
      </c>
      <c r="B14" s="22">
        <f>VLOOKUP(B13,G17:H20,2,FALSE)</f>
        <v>1</v>
      </c>
      <c r="G14" s="7" t="s">
        <v>46</v>
      </c>
      <c r="H14">
        <v>2</v>
      </c>
    </row>
    <row r="15" spans="1:8" ht="30" customHeight="1" thickBot="1">
      <c r="A15" s="100" t="s">
        <v>53</v>
      </c>
      <c r="B15" s="101"/>
      <c r="G15" s="7" t="s">
        <v>47</v>
      </c>
      <c r="H15">
        <v>5</v>
      </c>
    </row>
    <row r="16" spans="1:8" ht="39" customHeight="1">
      <c r="A16" s="28" t="s">
        <v>54</v>
      </c>
      <c r="B16" s="64" t="s">
        <v>57</v>
      </c>
    </row>
    <row r="17" spans="1:8" ht="30" customHeight="1" thickBot="1">
      <c r="A17" s="15" t="s">
        <v>43</v>
      </c>
      <c r="B17" s="30">
        <f>VLOOKUP(B16,G22:H25,2,FALSE)</f>
        <v>5</v>
      </c>
      <c r="G17" s="7" t="s">
        <v>71</v>
      </c>
      <c r="H17" t="s">
        <v>70</v>
      </c>
    </row>
    <row r="18" spans="1:8" ht="30" customHeight="1" thickBot="1">
      <c r="A18" s="100" t="s">
        <v>58</v>
      </c>
      <c r="B18" s="101"/>
      <c r="G18" s="11" t="s">
        <v>50</v>
      </c>
      <c r="H18">
        <v>1</v>
      </c>
    </row>
    <row r="19" spans="1:8" ht="30" customHeight="1" thickBot="1">
      <c r="A19" s="29" t="s">
        <v>72</v>
      </c>
      <c r="B19" s="64" t="s">
        <v>59</v>
      </c>
      <c r="G19" s="11" t="s">
        <v>51</v>
      </c>
      <c r="H19">
        <v>3</v>
      </c>
    </row>
    <row r="20" spans="1:8" ht="30" customHeight="1" thickBot="1">
      <c r="A20" s="15" t="s">
        <v>43</v>
      </c>
      <c r="B20" s="30">
        <f>VLOOKUP(B19,G27:H29,2,FALSE)</f>
        <v>1</v>
      </c>
      <c r="G20" s="11" t="s">
        <v>52</v>
      </c>
      <c r="H20">
        <v>5</v>
      </c>
    </row>
    <row r="21" spans="1:8" ht="30" customHeight="1">
      <c r="A21" s="100" t="s">
        <v>61</v>
      </c>
      <c r="B21" s="101"/>
    </row>
    <row r="22" spans="1:8" ht="30" customHeight="1" thickBot="1">
      <c r="A22" s="29" t="s">
        <v>62</v>
      </c>
      <c r="B22" s="64" t="s">
        <v>63</v>
      </c>
      <c r="G22" s="7" t="s">
        <v>71</v>
      </c>
      <c r="H22" t="s">
        <v>70</v>
      </c>
    </row>
    <row r="23" spans="1:8" ht="30" customHeight="1" thickBot="1">
      <c r="A23" s="15" t="s">
        <v>43</v>
      </c>
      <c r="B23" s="30">
        <f>VLOOKUP(B22,G31:H36,2,FALSE)</f>
        <v>1</v>
      </c>
      <c r="G23" s="11" t="s">
        <v>55</v>
      </c>
      <c r="H23">
        <v>1</v>
      </c>
    </row>
    <row r="24" spans="1:8" ht="30" customHeight="1" thickBot="1">
      <c r="A24" s="19" t="s">
        <v>68</v>
      </c>
      <c r="B24" s="31">
        <f>IFERROR((B8+B11+B14+B17+B20+B23)/6,"-")</f>
        <v>2.8333333333333335</v>
      </c>
      <c r="G24" s="13" t="s">
        <v>56</v>
      </c>
      <c r="H24">
        <v>3</v>
      </c>
    </row>
    <row r="25" spans="1:8" ht="30" customHeight="1" thickBot="1">
      <c r="A25" s="111" t="s">
        <v>69</v>
      </c>
      <c r="B25" s="112"/>
      <c r="G25" s="11" t="s">
        <v>57</v>
      </c>
      <c r="H25">
        <v>5</v>
      </c>
    </row>
    <row r="26" spans="1:8" ht="9.75" customHeight="1" thickBot="1"/>
    <row r="27" spans="1:8" ht="30" customHeight="1" thickBot="1">
      <c r="A27" s="107" t="s">
        <v>78</v>
      </c>
      <c r="B27" s="108"/>
      <c r="G27" s="7" t="s">
        <v>71</v>
      </c>
      <c r="H27" t="s">
        <v>70</v>
      </c>
    </row>
    <row r="28" spans="1:8" ht="30" customHeight="1" thickBot="1">
      <c r="A28" s="100" t="s">
        <v>79</v>
      </c>
      <c r="B28" s="101"/>
      <c r="G28" s="11" t="s">
        <v>59</v>
      </c>
      <c r="H28">
        <v>1</v>
      </c>
    </row>
    <row r="29" spans="1:8" ht="66.75" customHeight="1" thickBot="1">
      <c r="A29" s="29" t="s">
        <v>80</v>
      </c>
      <c r="B29" s="64" t="s">
        <v>96</v>
      </c>
      <c r="G29" s="11" t="s">
        <v>60</v>
      </c>
      <c r="H29">
        <v>5</v>
      </c>
    </row>
    <row r="30" spans="1:8" ht="30" customHeight="1" thickBot="1">
      <c r="A30" s="15" t="s">
        <v>43</v>
      </c>
      <c r="B30" s="30">
        <f>VLOOKUP(B29,G38:H43,2,FALSE)</f>
        <v>1</v>
      </c>
    </row>
    <row r="31" spans="1:8" ht="30" customHeight="1" thickBot="1">
      <c r="A31" s="100" t="s">
        <v>81</v>
      </c>
      <c r="B31" s="101"/>
      <c r="G31" s="7" t="s">
        <v>71</v>
      </c>
      <c r="H31" t="s">
        <v>70</v>
      </c>
    </row>
    <row r="32" spans="1:8" ht="42" customHeight="1" thickBot="1">
      <c r="A32" s="29" t="s">
        <v>82</v>
      </c>
      <c r="B32" s="64" t="s">
        <v>59</v>
      </c>
      <c r="G32" s="11" t="s">
        <v>63</v>
      </c>
      <c r="H32">
        <v>1</v>
      </c>
    </row>
    <row r="33" spans="1:8" ht="43.5" customHeight="1" thickBot="1">
      <c r="A33" s="15" t="s">
        <v>43</v>
      </c>
      <c r="B33" s="30">
        <f>VLOOKUP(B32,G27:H29,2,FALSE)</f>
        <v>1</v>
      </c>
      <c r="G33" s="11" t="s">
        <v>64</v>
      </c>
      <c r="H33">
        <v>2</v>
      </c>
    </row>
    <row r="34" spans="1:8" ht="30" customHeight="1" thickBot="1">
      <c r="A34" s="100" t="s">
        <v>83</v>
      </c>
      <c r="B34" s="101"/>
      <c r="G34" s="11" t="s">
        <v>65</v>
      </c>
      <c r="H34">
        <v>3</v>
      </c>
    </row>
    <row r="35" spans="1:8" ht="30" customHeight="1" thickBot="1">
      <c r="A35" s="29" t="s">
        <v>84</v>
      </c>
      <c r="B35" s="64" t="s">
        <v>86</v>
      </c>
      <c r="G35" s="11" t="s">
        <v>66</v>
      </c>
      <c r="H35">
        <v>4</v>
      </c>
    </row>
    <row r="36" spans="1:8" ht="30" customHeight="1" thickBot="1">
      <c r="A36" s="15" t="s">
        <v>43</v>
      </c>
      <c r="B36" s="30">
        <f>VLOOKUP(B35,G48:H54,2,FALSE)</f>
        <v>1</v>
      </c>
      <c r="G36" s="11" t="s">
        <v>67</v>
      </c>
      <c r="H36">
        <v>5</v>
      </c>
    </row>
    <row r="37" spans="1:8" ht="30" customHeight="1">
      <c r="A37" s="100" t="s">
        <v>91</v>
      </c>
      <c r="B37" s="101"/>
    </row>
    <row r="38" spans="1:8" ht="30" customHeight="1" thickBot="1">
      <c r="A38" s="29" t="s">
        <v>92</v>
      </c>
      <c r="B38" s="64" t="s">
        <v>103</v>
      </c>
      <c r="G38" s="7" t="s">
        <v>71</v>
      </c>
      <c r="H38" t="s">
        <v>70</v>
      </c>
    </row>
    <row r="39" spans="1:8" ht="30" customHeight="1" thickBot="1">
      <c r="A39" s="15" t="s">
        <v>43</v>
      </c>
      <c r="B39" s="30">
        <f>VLOOKUP(B38,G56:H61,2,FALSE)</f>
        <v>3</v>
      </c>
      <c r="G39" s="7" t="s">
        <v>96</v>
      </c>
      <c r="H39">
        <v>1</v>
      </c>
    </row>
    <row r="40" spans="1:8" ht="30" customHeight="1" thickBot="1">
      <c r="A40" s="32" t="s">
        <v>93</v>
      </c>
      <c r="B40" s="31">
        <f>IFERROR((B30+B33+B36+B39)/4,"-")</f>
        <v>1.5</v>
      </c>
      <c r="G40" s="7" t="s">
        <v>97</v>
      </c>
      <c r="H40">
        <v>2</v>
      </c>
    </row>
    <row r="41" spans="1:8" ht="30" customHeight="1" thickBot="1">
      <c r="A41" s="111" t="s">
        <v>94</v>
      </c>
      <c r="B41" s="112"/>
      <c r="G41" s="7" t="s">
        <v>98</v>
      </c>
      <c r="H41">
        <v>3</v>
      </c>
    </row>
    <row r="42" spans="1:8" ht="30" customHeight="1" thickBot="1">
      <c r="A42" s="20"/>
      <c r="B42" s="20"/>
      <c r="G42" s="7" t="s">
        <v>99</v>
      </c>
      <c r="H42">
        <v>4</v>
      </c>
    </row>
    <row r="43" spans="1:8" ht="30" customHeight="1" thickBot="1">
      <c r="A43" s="107" t="s">
        <v>95</v>
      </c>
      <c r="B43" s="115"/>
      <c r="G43" s="7" t="s">
        <v>100</v>
      </c>
      <c r="H43">
        <v>5</v>
      </c>
    </row>
    <row r="44" spans="1:8" ht="30" customHeight="1" thickBot="1">
      <c r="A44" s="33" t="s">
        <v>108</v>
      </c>
      <c r="B44" s="31">
        <f>IF(OR(B8="-",B11="-",B14="-",B17="-",B20="-",B23="-",B30="-",B33="-",B36="-",B39="-"),"Presenti campi non compilati",IFERROR(B24*B40,"-"))</f>
        <v>4.25</v>
      </c>
    </row>
    <row r="45" spans="1:8" ht="30" customHeight="1" thickBot="1">
      <c r="A45" s="34"/>
      <c r="B45" s="35"/>
    </row>
    <row r="46" spans="1:8" ht="30" customHeight="1" thickBot="1">
      <c r="A46" s="107" t="s">
        <v>112</v>
      </c>
      <c r="B46" s="115"/>
    </row>
    <row r="47" spans="1:8" ht="80.25" customHeight="1" thickBot="1">
      <c r="A47" s="113" t="s">
        <v>334</v>
      </c>
      <c r="B47" s="114"/>
    </row>
    <row r="48" spans="1:8" ht="12.75" customHeight="1" thickBot="1">
      <c r="G48" s="7" t="s">
        <v>71</v>
      </c>
      <c r="H48" t="s">
        <v>70</v>
      </c>
    </row>
    <row r="49" spans="7:8" ht="7.5" customHeight="1" thickBot="1">
      <c r="G49" s="7" t="s">
        <v>85</v>
      </c>
      <c r="H49">
        <v>0</v>
      </c>
    </row>
    <row r="50" spans="7:8" ht="30" customHeight="1" thickBot="1">
      <c r="G50" s="7" t="s">
        <v>86</v>
      </c>
      <c r="H50">
        <v>1</v>
      </c>
    </row>
    <row r="51" spans="7:8" ht="30" customHeight="1" thickBot="1">
      <c r="G51" s="7" t="s">
        <v>87</v>
      </c>
      <c r="H51">
        <v>2</v>
      </c>
    </row>
    <row r="52" spans="7:8" ht="30" customHeight="1" thickBot="1">
      <c r="G52" s="7" t="s">
        <v>88</v>
      </c>
      <c r="H52">
        <v>3</v>
      </c>
    </row>
    <row r="53" spans="7:8" ht="30" customHeight="1" thickBot="1">
      <c r="G53" s="7" t="s">
        <v>89</v>
      </c>
      <c r="H53">
        <v>4</v>
      </c>
    </row>
    <row r="54" spans="7:8" ht="30" customHeight="1" thickBot="1">
      <c r="G54" s="7" t="s">
        <v>90</v>
      </c>
      <c r="H54">
        <v>5</v>
      </c>
    </row>
    <row r="55" spans="7:8" ht="30" customHeight="1"/>
    <row r="56" spans="7:8" ht="30" customHeight="1" thickBot="1">
      <c r="G56" s="7" t="s">
        <v>71</v>
      </c>
      <c r="H56" t="s">
        <v>70</v>
      </c>
    </row>
    <row r="57" spans="7:8" ht="30" customHeight="1" thickBot="1">
      <c r="G57" s="7" t="s">
        <v>104</v>
      </c>
      <c r="H57">
        <v>1</v>
      </c>
    </row>
    <row r="58" spans="7:8" ht="30" customHeight="1" thickBot="1">
      <c r="G58" s="7" t="s">
        <v>105</v>
      </c>
      <c r="H58">
        <v>2</v>
      </c>
    </row>
    <row r="59" spans="7:8" ht="30" customHeight="1" thickBot="1">
      <c r="G59" s="7" t="s">
        <v>103</v>
      </c>
      <c r="H59">
        <v>3</v>
      </c>
    </row>
    <row r="60" spans="7:8" ht="30" customHeight="1" thickBot="1">
      <c r="G60" s="7" t="s">
        <v>106</v>
      </c>
      <c r="H60">
        <v>4</v>
      </c>
    </row>
    <row r="61" spans="7:8" ht="30" customHeight="1" thickBot="1">
      <c r="G61" s="7" t="s">
        <v>107</v>
      </c>
      <c r="H61">
        <v>5</v>
      </c>
    </row>
    <row r="62" spans="7:8" ht="30" customHeight="1"/>
    <row r="63" spans="7:8" ht="30" customHeight="1"/>
    <row r="64" spans="7:8" ht="30" customHeight="1"/>
    <row r="65" ht="30" customHeight="1"/>
    <row r="66" ht="30" customHeight="1"/>
    <row r="67" ht="30" customHeight="1"/>
    <row r="68" ht="30" customHeight="1"/>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9.xml><?xml version="1.0" encoding="utf-8"?>
<worksheet xmlns="http://schemas.openxmlformats.org/spreadsheetml/2006/main" xmlns:r="http://schemas.openxmlformats.org/officeDocument/2006/relationships">
  <dimension ref="A1:H68"/>
  <sheetViews>
    <sheetView zoomScaleNormal="100" zoomScaleSheetLayoutView="100" workbookViewId="0">
      <selection activeCell="F2" activeCellId="12" sqref="A47:B47 B38 B35 B32 B29 B22 B19 B16 B13 B10 B7 A3:B3 F2"/>
    </sheetView>
  </sheetViews>
  <sheetFormatPr defaultColWidth="8.85546875" defaultRowHeight="15"/>
  <cols>
    <col min="1" max="1" width="85.7109375" customWidth="1"/>
    <col min="2" max="2" width="42" customWidth="1"/>
    <col min="3" max="3" width="5.42578125" customWidth="1"/>
    <col min="7" max="7" width="43.140625" hidden="1" customWidth="1"/>
    <col min="8" max="8" width="9.140625" hidden="1" customWidth="1"/>
  </cols>
  <sheetData>
    <row r="1" spans="1:8" ht="15.75" thickBot="1"/>
    <row r="2" spans="1:8" ht="24" customHeight="1" thickBot="1">
      <c r="A2" s="14" t="s">
        <v>73</v>
      </c>
      <c r="B2" s="18">
        <f>IF(F2="SI",'Indice Schede'!B17,"non utilizzata")</f>
        <v>6</v>
      </c>
      <c r="D2" s="102" t="s">
        <v>74</v>
      </c>
      <c r="E2" s="103"/>
      <c r="F2" s="66" t="s">
        <v>30</v>
      </c>
      <c r="H2" t="s">
        <v>30</v>
      </c>
    </row>
    <row r="3" spans="1:8" ht="45" customHeight="1" thickBot="1">
      <c r="A3" s="109" t="s">
        <v>113</v>
      </c>
      <c r="B3" s="110"/>
      <c r="H3" t="s">
        <v>31</v>
      </c>
    </row>
    <row r="4" spans="1:8" ht="31.5" customHeight="1" thickBot="1">
      <c r="A4" s="107" t="s">
        <v>33</v>
      </c>
      <c r="B4" s="108"/>
      <c r="D4" s="104" t="s">
        <v>75</v>
      </c>
      <c r="E4" s="105"/>
      <c r="F4" s="106"/>
    </row>
    <row r="5" spans="1:8" ht="15.75" thickBot="1">
      <c r="A5" s="16" t="s">
        <v>34</v>
      </c>
      <c r="B5" s="17" t="s">
        <v>35</v>
      </c>
      <c r="G5" s="9" t="s">
        <v>71</v>
      </c>
      <c r="H5" t="s">
        <v>70</v>
      </c>
    </row>
    <row r="6" spans="1:8" ht="30" customHeight="1" thickBot="1">
      <c r="A6" s="100" t="s">
        <v>36</v>
      </c>
      <c r="B6" s="101"/>
      <c r="G6" s="10" t="s">
        <v>38</v>
      </c>
      <c r="H6">
        <v>1</v>
      </c>
    </row>
    <row r="7" spans="1:8" ht="30" customHeight="1" thickBot="1">
      <c r="A7" s="24" t="s">
        <v>37</v>
      </c>
      <c r="B7" s="64" t="s">
        <v>38</v>
      </c>
      <c r="G7" s="8" t="s">
        <v>39</v>
      </c>
      <c r="H7">
        <v>2</v>
      </c>
    </row>
    <row r="8" spans="1:8" ht="30" customHeight="1" thickBot="1">
      <c r="A8" s="23" t="s">
        <v>43</v>
      </c>
      <c r="B8" s="22">
        <f>VLOOKUP(B7,G5:H10,2,FALSE)</f>
        <v>1</v>
      </c>
      <c r="G8" s="7" t="s">
        <v>40</v>
      </c>
      <c r="H8">
        <v>3</v>
      </c>
    </row>
    <row r="9" spans="1:8" ht="30" customHeight="1" thickBot="1">
      <c r="A9" s="100" t="s">
        <v>44</v>
      </c>
      <c r="B9" s="101"/>
      <c r="G9" s="7" t="s">
        <v>41</v>
      </c>
      <c r="H9">
        <v>4</v>
      </c>
    </row>
    <row r="10" spans="1:8" ht="30" customHeight="1" thickBot="1">
      <c r="A10" s="25" t="s">
        <v>45</v>
      </c>
      <c r="B10" s="65" t="s">
        <v>47</v>
      </c>
      <c r="G10" s="7" t="s">
        <v>42</v>
      </c>
      <c r="H10">
        <v>5</v>
      </c>
    </row>
    <row r="11" spans="1:8" ht="30" customHeight="1" thickBot="1">
      <c r="A11" s="26" t="s">
        <v>43</v>
      </c>
      <c r="B11" s="22">
        <f>VLOOKUP(B10,G13:H15,2,FALSE)</f>
        <v>5</v>
      </c>
    </row>
    <row r="12" spans="1:8" ht="30" customHeight="1">
      <c r="A12" s="100" t="s">
        <v>48</v>
      </c>
      <c r="B12" s="101"/>
      <c r="G12" s="12"/>
    </row>
    <row r="13" spans="1:8" ht="30" customHeight="1" thickBot="1">
      <c r="A13" s="27" t="s">
        <v>49</v>
      </c>
      <c r="B13" s="65" t="s">
        <v>50</v>
      </c>
      <c r="G13" s="7" t="s">
        <v>71</v>
      </c>
      <c r="H13" t="s">
        <v>70</v>
      </c>
    </row>
    <row r="14" spans="1:8" ht="30" customHeight="1" thickBot="1">
      <c r="A14" s="26" t="s">
        <v>43</v>
      </c>
      <c r="B14" s="22">
        <f>VLOOKUP(B13,G17:H20,2,FALSE)</f>
        <v>1</v>
      </c>
      <c r="G14" s="7" t="s">
        <v>46</v>
      </c>
      <c r="H14">
        <v>2</v>
      </c>
    </row>
    <row r="15" spans="1:8" ht="30" customHeight="1" thickBot="1">
      <c r="A15" s="100" t="s">
        <v>53</v>
      </c>
      <c r="B15" s="101"/>
      <c r="G15" s="7" t="s">
        <v>47</v>
      </c>
      <c r="H15">
        <v>5</v>
      </c>
    </row>
    <row r="16" spans="1:8" ht="39" customHeight="1">
      <c r="A16" s="28" t="s">
        <v>54</v>
      </c>
      <c r="B16" s="64" t="s">
        <v>57</v>
      </c>
    </row>
    <row r="17" spans="1:8" ht="30" customHeight="1" thickBot="1">
      <c r="A17" s="15" t="s">
        <v>43</v>
      </c>
      <c r="B17" s="30">
        <f>VLOOKUP(B16,G22:H25,2,FALSE)</f>
        <v>5</v>
      </c>
      <c r="G17" s="7" t="s">
        <v>71</v>
      </c>
      <c r="H17" t="s">
        <v>70</v>
      </c>
    </row>
    <row r="18" spans="1:8" ht="30" customHeight="1" thickBot="1">
      <c r="A18" s="100" t="s">
        <v>58</v>
      </c>
      <c r="B18" s="101"/>
      <c r="G18" s="11" t="s">
        <v>50</v>
      </c>
      <c r="H18">
        <v>1</v>
      </c>
    </row>
    <row r="19" spans="1:8" ht="30" customHeight="1" thickBot="1">
      <c r="A19" s="29" t="s">
        <v>72</v>
      </c>
      <c r="B19" s="64" t="s">
        <v>59</v>
      </c>
      <c r="G19" s="11" t="s">
        <v>51</v>
      </c>
      <c r="H19">
        <v>3</v>
      </c>
    </row>
    <row r="20" spans="1:8" ht="30" customHeight="1" thickBot="1">
      <c r="A20" s="15" t="s">
        <v>43</v>
      </c>
      <c r="B20" s="30">
        <f>VLOOKUP(B19,G27:H29,2,FALSE)</f>
        <v>1</v>
      </c>
      <c r="G20" s="11" t="s">
        <v>52</v>
      </c>
      <c r="H20">
        <v>5</v>
      </c>
    </row>
    <row r="21" spans="1:8" ht="30" customHeight="1">
      <c r="A21" s="100" t="s">
        <v>61</v>
      </c>
      <c r="B21" s="101"/>
    </row>
    <row r="22" spans="1:8" ht="30" customHeight="1" thickBot="1">
      <c r="A22" s="29" t="s">
        <v>62</v>
      </c>
      <c r="B22" s="64" t="s">
        <v>63</v>
      </c>
      <c r="G22" s="7" t="s">
        <v>71</v>
      </c>
      <c r="H22" t="s">
        <v>70</v>
      </c>
    </row>
    <row r="23" spans="1:8" ht="30" customHeight="1" thickBot="1">
      <c r="A23" s="15" t="s">
        <v>43</v>
      </c>
      <c r="B23" s="30">
        <f>VLOOKUP(B22,G31:H36,2,FALSE)</f>
        <v>1</v>
      </c>
      <c r="G23" s="11" t="s">
        <v>55</v>
      </c>
      <c r="H23">
        <v>1</v>
      </c>
    </row>
    <row r="24" spans="1:8" ht="30" customHeight="1" thickBot="1">
      <c r="A24" s="19" t="s">
        <v>68</v>
      </c>
      <c r="B24" s="31">
        <f>IFERROR((B8+B11+B14+B17+B20+B23)/6,"-")</f>
        <v>2.3333333333333335</v>
      </c>
      <c r="G24" s="13" t="s">
        <v>56</v>
      </c>
      <c r="H24">
        <v>3</v>
      </c>
    </row>
    <row r="25" spans="1:8" ht="30" customHeight="1" thickBot="1">
      <c r="A25" s="111" t="s">
        <v>69</v>
      </c>
      <c r="B25" s="112"/>
      <c r="G25" s="11" t="s">
        <v>57</v>
      </c>
      <c r="H25">
        <v>5</v>
      </c>
    </row>
    <row r="26" spans="1:8" ht="9.75" customHeight="1" thickBot="1"/>
    <row r="27" spans="1:8" ht="30" customHeight="1" thickBot="1">
      <c r="A27" s="107" t="s">
        <v>78</v>
      </c>
      <c r="B27" s="108"/>
      <c r="G27" s="7" t="s">
        <v>71</v>
      </c>
      <c r="H27" t="s">
        <v>70</v>
      </c>
    </row>
    <row r="28" spans="1:8" ht="30" customHeight="1" thickBot="1">
      <c r="A28" s="100" t="s">
        <v>79</v>
      </c>
      <c r="B28" s="101"/>
      <c r="G28" s="11" t="s">
        <v>59</v>
      </c>
      <c r="H28">
        <v>1</v>
      </c>
    </row>
    <row r="29" spans="1:8" ht="66.75" customHeight="1" thickBot="1">
      <c r="A29" s="29" t="s">
        <v>80</v>
      </c>
      <c r="B29" s="64" t="s">
        <v>96</v>
      </c>
      <c r="G29" s="11" t="s">
        <v>60</v>
      </c>
      <c r="H29">
        <v>5</v>
      </c>
    </row>
    <row r="30" spans="1:8" ht="30" customHeight="1" thickBot="1">
      <c r="A30" s="15" t="s">
        <v>43</v>
      </c>
      <c r="B30" s="30">
        <f>VLOOKUP(B29,G38:H43,2,FALSE)</f>
        <v>1</v>
      </c>
    </row>
    <row r="31" spans="1:8" ht="30" customHeight="1" thickBot="1">
      <c r="A31" s="100" t="s">
        <v>81</v>
      </c>
      <c r="B31" s="101"/>
      <c r="G31" s="7" t="s">
        <v>71</v>
      </c>
      <c r="H31" t="s">
        <v>70</v>
      </c>
    </row>
    <row r="32" spans="1:8" ht="42" customHeight="1" thickBot="1">
      <c r="A32" s="29" t="s">
        <v>82</v>
      </c>
      <c r="B32" s="64" t="s">
        <v>59</v>
      </c>
      <c r="G32" s="11" t="s">
        <v>63</v>
      </c>
      <c r="H32">
        <v>1</v>
      </c>
    </row>
    <row r="33" spans="1:8" ht="43.5" customHeight="1" thickBot="1">
      <c r="A33" s="15" t="s">
        <v>43</v>
      </c>
      <c r="B33" s="30">
        <f>VLOOKUP(B32,G27:H29,2,FALSE)</f>
        <v>1</v>
      </c>
      <c r="G33" s="11" t="s">
        <v>64</v>
      </c>
      <c r="H33">
        <v>2</v>
      </c>
    </row>
    <row r="34" spans="1:8" ht="30" customHeight="1" thickBot="1">
      <c r="A34" s="100" t="s">
        <v>83</v>
      </c>
      <c r="B34" s="101"/>
      <c r="G34" s="11" t="s">
        <v>65</v>
      </c>
      <c r="H34">
        <v>3</v>
      </c>
    </row>
    <row r="35" spans="1:8" ht="30" customHeight="1" thickBot="1">
      <c r="A35" s="29" t="s">
        <v>84</v>
      </c>
      <c r="B35" s="64" t="s">
        <v>85</v>
      </c>
      <c r="G35" s="11" t="s">
        <v>66</v>
      </c>
      <c r="H35">
        <v>4</v>
      </c>
    </row>
    <row r="36" spans="1:8" ht="30" customHeight="1" thickBot="1">
      <c r="A36" s="15" t="s">
        <v>43</v>
      </c>
      <c r="B36" s="30">
        <f>VLOOKUP(B35,G48:H54,2,FALSE)</f>
        <v>0</v>
      </c>
      <c r="G36" s="11" t="s">
        <v>67</v>
      </c>
      <c r="H36">
        <v>5</v>
      </c>
    </row>
    <row r="37" spans="1:8" ht="30" customHeight="1">
      <c r="A37" s="100" t="s">
        <v>91</v>
      </c>
      <c r="B37" s="101"/>
    </row>
    <row r="38" spans="1:8" ht="30" customHeight="1" thickBot="1">
      <c r="A38" s="29" t="s">
        <v>92</v>
      </c>
      <c r="B38" s="64" t="s">
        <v>103</v>
      </c>
      <c r="G38" s="7" t="s">
        <v>71</v>
      </c>
      <c r="H38" t="s">
        <v>70</v>
      </c>
    </row>
    <row r="39" spans="1:8" ht="30" customHeight="1" thickBot="1">
      <c r="A39" s="15" t="s">
        <v>43</v>
      </c>
      <c r="B39" s="30">
        <f>VLOOKUP(B38,G56:H61,2,FALSE)</f>
        <v>3</v>
      </c>
      <c r="G39" s="7" t="s">
        <v>96</v>
      </c>
      <c r="H39">
        <v>1</v>
      </c>
    </row>
    <row r="40" spans="1:8" ht="30" customHeight="1" thickBot="1">
      <c r="A40" s="32" t="s">
        <v>93</v>
      </c>
      <c r="B40" s="31">
        <f>IFERROR((B30+B33+B36+B39)/4,"-")</f>
        <v>1.25</v>
      </c>
      <c r="G40" s="7" t="s">
        <v>97</v>
      </c>
      <c r="H40">
        <v>2</v>
      </c>
    </row>
    <row r="41" spans="1:8" ht="30" customHeight="1" thickBot="1">
      <c r="A41" s="111" t="s">
        <v>94</v>
      </c>
      <c r="B41" s="112"/>
      <c r="G41" s="7" t="s">
        <v>98</v>
      </c>
      <c r="H41">
        <v>3</v>
      </c>
    </row>
    <row r="42" spans="1:8" ht="30" customHeight="1" thickBot="1">
      <c r="A42" s="20"/>
      <c r="B42" s="20"/>
      <c r="G42" s="7" t="s">
        <v>99</v>
      </c>
      <c r="H42">
        <v>4</v>
      </c>
    </row>
    <row r="43" spans="1:8" ht="30" customHeight="1" thickBot="1">
      <c r="A43" s="107" t="s">
        <v>95</v>
      </c>
      <c r="B43" s="115"/>
      <c r="G43" s="7" t="s">
        <v>100</v>
      </c>
      <c r="H43">
        <v>5</v>
      </c>
    </row>
    <row r="44" spans="1:8" ht="30" customHeight="1" thickBot="1">
      <c r="A44" s="33" t="s">
        <v>108</v>
      </c>
      <c r="B44" s="31">
        <f>IF(OR(B8="-",B11="-",B14="-",B17="-",B20="-",B23="-",B30="-",B33="-",B36="-",B39="-"),"Presenti campi non compilati",IFERROR(B24*B40,"-"))</f>
        <v>2.916666666666667</v>
      </c>
    </row>
    <row r="45" spans="1:8" ht="30" customHeight="1" thickBot="1">
      <c r="A45" s="34"/>
      <c r="B45" s="35"/>
    </row>
    <row r="46" spans="1:8" ht="30" customHeight="1" thickBot="1">
      <c r="A46" s="107" t="s">
        <v>112</v>
      </c>
      <c r="B46" s="115"/>
    </row>
    <row r="47" spans="1:8" ht="55.5" customHeight="1" thickBot="1">
      <c r="A47" s="113" t="s">
        <v>179</v>
      </c>
      <c r="B47" s="114"/>
    </row>
    <row r="48" spans="1:8" ht="12.75" customHeight="1" thickBot="1">
      <c r="G48" s="7" t="s">
        <v>71</v>
      </c>
      <c r="H48" t="s">
        <v>70</v>
      </c>
    </row>
    <row r="49" spans="7:8" ht="7.5" customHeight="1" thickBot="1">
      <c r="G49" s="7" t="s">
        <v>85</v>
      </c>
      <c r="H49">
        <v>0</v>
      </c>
    </row>
    <row r="50" spans="7:8" ht="30" customHeight="1" thickBot="1">
      <c r="G50" s="7" t="s">
        <v>86</v>
      </c>
      <c r="H50">
        <v>1</v>
      </c>
    </row>
    <row r="51" spans="7:8" ht="30" customHeight="1" thickBot="1">
      <c r="G51" s="7" t="s">
        <v>87</v>
      </c>
      <c r="H51">
        <v>2</v>
      </c>
    </row>
    <row r="52" spans="7:8" ht="30" customHeight="1" thickBot="1">
      <c r="G52" s="7" t="s">
        <v>88</v>
      </c>
      <c r="H52">
        <v>3</v>
      </c>
    </row>
    <row r="53" spans="7:8" ht="30" customHeight="1" thickBot="1">
      <c r="G53" s="7" t="s">
        <v>89</v>
      </c>
      <c r="H53">
        <v>4</v>
      </c>
    </row>
    <row r="54" spans="7:8" ht="30" customHeight="1" thickBot="1">
      <c r="G54" s="7" t="s">
        <v>90</v>
      </c>
      <c r="H54">
        <v>5</v>
      </c>
    </row>
    <row r="55" spans="7:8" ht="30" customHeight="1"/>
    <row r="56" spans="7:8" ht="30" customHeight="1" thickBot="1">
      <c r="G56" s="7" t="s">
        <v>71</v>
      </c>
      <c r="H56" t="s">
        <v>70</v>
      </c>
    </row>
    <row r="57" spans="7:8" ht="30" customHeight="1" thickBot="1">
      <c r="G57" s="7" t="s">
        <v>104</v>
      </c>
      <c r="H57">
        <v>1</v>
      </c>
    </row>
    <row r="58" spans="7:8" ht="30" customHeight="1" thickBot="1">
      <c r="G58" s="7" t="s">
        <v>105</v>
      </c>
      <c r="H58">
        <v>2</v>
      </c>
    </row>
    <row r="59" spans="7:8" ht="30" customHeight="1" thickBot="1">
      <c r="G59" s="7" t="s">
        <v>103</v>
      </c>
      <c r="H59">
        <v>3</v>
      </c>
    </row>
    <row r="60" spans="7:8" ht="30" customHeight="1" thickBot="1">
      <c r="G60" s="7" t="s">
        <v>106</v>
      </c>
      <c r="H60">
        <v>4</v>
      </c>
    </row>
    <row r="61" spans="7:8" ht="30" customHeight="1" thickBot="1">
      <c r="G61" s="7" t="s">
        <v>107</v>
      </c>
      <c r="H61">
        <v>5</v>
      </c>
    </row>
    <row r="62" spans="7:8" ht="30" customHeight="1"/>
    <row r="63" spans="7:8" ht="30" customHeight="1"/>
    <row r="64" spans="7:8" ht="30" customHeight="1"/>
    <row r="65" ht="30" customHeight="1"/>
    <row r="66" ht="30" customHeight="1"/>
    <row r="67" ht="30" customHeight="1"/>
    <row r="68" ht="30" customHeight="1"/>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10.xml><?xml version="1.0" encoding="utf-8"?>
<worksheet xmlns="http://schemas.openxmlformats.org/spreadsheetml/2006/main" xmlns:r="http://schemas.openxmlformats.org/officeDocument/2006/relationships">
  <sheetPr>
    <pageSetUpPr fitToPage="1"/>
  </sheetPr>
  <dimension ref="A1:H68"/>
  <sheetViews>
    <sheetView zoomScaleNormal="100" zoomScaleSheetLayoutView="100" workbookViewId="0">
      <selection activeCell="D4" sqref="D4:F4"/>
    </sheetView>
  </sheetViews>
  <sheetFormatPr defaultColWidth="8.85546875" defaultRowHeight="15"/>
  <cols>
    <col min="1" max="1" width="85.7109375" customWidth="1"/>
    <col min="2" max="2" width="42" customWidth="1"/>
    <col min="3" max="3" width="5.42578125" customWidth="1"/>
    <col min="7" max="7" width="43.140625" hidden="1" customWidth="1"/>
    <col min="8" max="8" width="9.140625" hidden="1" customWidth="1"/>
  </cols>
  <sheetData>
    <row r="1" spans="1:8" ht="15.75" thickBot="1"/>
    <row r="2" spans="1:8" ht="24" customHeight="1" thickBot="1">
      <c r="A2" s="14" t="s">
        <v>73</v>
      </c>
      <c r="B2" s="18">
        <f>IF(F2="SI",'Indice Schede'!B18,"non utilizzata")</f>
        <v>7</v>
      </c>
      <c r="D2" s="102" t="s">
        <v>74</v>
      </c>
      <c r="E2" s="103"/>
      <c r="F2" s="66" t="s">
        <v>30</v>
      </c>
      <c r="H2" t="s">
        <v>30</v>
      </c>
    </row>
    <row r="3" spans="1:8" ht="45" customHeight="1" thickBot="1">
      <c r="A3" s="109" t="s">
        <v>6</v>
      </c>
      <c r="B3" s="110"/>
      <c r="H3" t="s">
        <v>31</v>
      </c>
    </row>
    <row r="4" spans="1:8" ht="31.5" customHeight="1" thickBot="1">
      <c r="A4" s="107" t="s">
        <v>33</v>
      </c>
      <c r="B4" s="108"/>
      <c r="D4" s="104" t="s">
        <v>75</v>
      </c>
      <c r="E4" s="105"/>
      <c r="F4" s="106"/>
    </row>
    <row r="5" spans="1:8" ht="15.75" thickBot="1">
      <c r="A5" s="16" t="s">
        <v>34</v>
      </c>
      <c r="B5" s="17" t="s">
        <v>35</v>
      </c>
      <c r="G5" s="9" t="s">
        <v>71</v>
      </c>
      <c r="H5" t="s">
        <v>70</v>
      </c>
    </row>
    <row r="6" spans="1:8" ht="30" customHeight="1" thickBot="1">
      <c r="A6" s="100" t="s">
        <v>36</v>
      </c>
      <c r="B6" s="101"/>
      <c r="G6" s="10" t="s">
        <v>38</v>
      </c>
      <c r="H6">
        <v>1</v>
      </c>
    </row>
    <row r="7" spans="1:8" ht="30" customHeight="1" thickBot="1">
      <c r="A7" s="24" t="s">
        <v>37</v>
      </c>
      <c r="B7" s="64" t="s">
        <v>40</v>
      </c>
      <c r="G7" s="8" t="s">
        <v>39</v>
      </c>
      <c r="H7">
        <v>2</v>
      </c>
    </row>
    <row r="8" spans="1:8" ht="30" customHeight="1" thickBot="1">
      <c r="A8" s="23" t="s">
        <v>43</v>
      </c>
      <c r="B8" s="22">
        <f>VLOOKUP(B7,G5:H10,2,FALSE)</f>
        <v>3</v>
      </c>
      <c r="G8" s="7" t="s">
        <v>40</v>
      </c>
      <c r="H8">
        <v>3</v>
      </c>
    </row>
    <row r="9" spans="1:8" ht="30" customHeight="1" thickBot="1">
      <c r="A9" s="100" t="s">
        <v>44</v>
      </c>
      <c r="B9" s="101"/>
      <c r="G9" s="7" t="s">
        <v>41</v>
      </c>
      <c r="H9">
        <v>4</v>
      </c>
    </row>
    <row r="10" spans="1:8" ht="30" customHeight="1" thickBot="1">
      <c r="A10" s="25" t="s">
        <v>45</v>
      </c>
      <c r="B10" s="65" t="s">
        <v>47</v>
      </c>
      <c r="G10" s="7" t="s">
        <v>42</v>
      </c>
      <c r="H10">
        <v>5</v>
      </c>
    </row>
    <row r="11" spans="1:8" ht="30" customHeight="1" thickBot="1">
      <c r="A11" s="26" t="s">
        <v>43</v>
      </c>
      <c r="B11" s="22">
        <f>VLOOKUP(B10,G13:H15,2,FALSE)</f>
        <v>5</v>
      </c>
    </row>
    <row r="12" spans="1:8" ht="30" customHeight="1">
      <c r="A12" s="100" t="s">
        <v>48</v>
      </c>
      <c r="B12" s="101"/>
      <c r="G12" s="12"/>
    </row>
    <row r="13" spans="1:8" ht="30" customHeight="1" thickBot="1">
      <c r="A13" s="27" t="s">
        <v>49</v>
      </c>
      <c r="B13" s="65" t="s">
        <v>51</v>
      </c>
      <c r="G13" s="7" t="s">
        <v>71</v>
      </c>
      <c r="H13" t="s">
        <v>70</v>
      </c>
    </row>
    <row r="14" spans="1:8" ht="30" customHeight="1" thickBot="1">
      <c r="A14" s="26" t="s">
        <v>43</v>
      </c>
      <c r="B14" s="22">
        <f>VLOOKUP(B13,G17:H20,2,FALSE)</f>
        <v>3</v>
      </c>
      <c r="G14" s="7" t="s">
        <v>46</v>
      </c>
      <c r="H14">
        <v>2</v>
      </c>
    </row>
    <row r="15" spans="1:8" ht="30" customHeight="1" thickBot="1">
      <c r="A15" s="100" t="s">
        <v>53</v>
      </c>
      <c r="B15" s="101"/>
      <c r="G15" s="7" t="s">
        <v>47</v>
      </c>
      <c r="H15">
        <v>5</v>
      </c>
    </row>
    <row r="16" spans="1:8" ht="39" customHeight="1">
      <c r="A16" s="28" t="s">
        <v>54</v>
      </c>
      <c r="B16" s="64" t="s">
        <v>57</v>
      </c>
    </row>
    <row r="17" spans="1:8" ht="30" customHeight="1" thickBot="1">
      <c r="A17" s="15" t="s">
        <v>43</v>
      </c>
      <c r="B17" s="30">
        <f>VLOOKUP(B16,G22:H25,2,FALSE)</f>
        <v>5</v>
      </c>
      <c r="G17" s="7" t="s">
        <v>71</v>
      </c>
      <c r="H17" t="s">
        <v>70</v>
      </c>
    </row>
    <row r="18" spans="1:8" ht="30" customHeight="1" thickBot="1">
      <c r="A18" s="100" t="s">
        <v>58</v>
      </c>
      <c r="B18" s="101"/>
      <c r="G18" s="11" t="s">
        <v>50</v>
      </c>
      <c r="H18">
        <v>1</v>
      </c>
    </row>
    <row r="19" spans="1:8" ht="30" customHeight="1" thickBot="1">
      <c r="A19" s="29" t="s">
        <v>72</v>
      </c>
      <c r="B19" s="64" t="s">
        <v>59</v>
      </c>
      <c r="G19" s="11" t="s">
        <v>51</v>
      </c>
      <c r="H19">
        <v>3</v>
      </c>
    </row>
    <row r="20" spans="1:8" ht="30" customHeight="1" thickBot="1">
      <c r="A20" s="15" t="s">
        <v>43</v>
      </c>
      <c r="B20" s="30">
        <f>VLOOKUP(B19,G27:H29,2,FALSE)</f>
        <v>1</v>
      </c>
      <c r="G20" s="11" t="s">
        <v>52</v>
      </c>
      <c r="H20">
        <v>5</v>
      </c>
    </row>
    <row r="21" spans="1:8" ht="30" customHeight="1">
      <c r="A21" s="100" t="s">
        <v>61</v>
      </c>
      <c r="B21" s="101"/>
    </row>
    <row r="22" spans="1:8" ht="30" customHeight="1" thickBot="1">
      <c r="A22" s="29" t="s">
        <v>62</v>
      </c>
      <c r="B22" s="64" t="s">
        <v>63</v>
      </c>
      <c r="G22" s="7" t="s">
        <v>71</v>
      </c>
      <c r="H22" t="s">
        <v>70</v>
      </c>
    </row>
    <row r="23" spans="1:8" ht="30" customHeight="1" thickBot="1">
      <c r="A23" s="15" t="s">
        <v>43</v>
      </c>
      <c r="B23" s="30">
        <f>VLOOKUP(B22,G31:H36,2,FALSE)</f>
        <v>1</v>
      </c>
      <c r="G23" s="11" t="s">
        <v>55</v>
      </c>
      <c r="H23">
        <v>1</v>
      </c>
    </row>
    <row r="24" spans="1:8" ht="30" customHeight="1" thickBot="1">
      <c r="A24" s="19" t="s">
        <v>68</v>
      </c>
      <c r="B24" s="31">
        <f>IFERROR((B8+B11+B14+B17+B20+B23)/6,"-")</f>
        <v>3</v>
      </c>
      <c r="G24" s="13" t="s">
        <v>56</v>
      </c>
      <c r="H24">
        <v>3</v>
      </c>
    </row>
    <row r="25" spans="1:8" ht="30" customHeight="1" thickBot="1">
      <c r="A25" s="111" t="s">
        <v>69</v>
      </c>
      <c r="B25" s="112"/>
      <c r="G25" s="11" t="s">
        <v>57</v>
      </c>
      <c r="H25">
        <v>5</v>
      </c>
    </row>
    <row r="26" spans="1:8" ht="9.75" customHeight="1" thickBot="1"/>
    <row r="27" spans="1:8" ht="30" customHeight="1" thickBot="1">
      <c r="A27" s="107" t="s">
        <v>78</v>
      </c>
      <c r="B27" s="108"/>
      <c r="G27" s="7" t="s">
        <v>71</v>
      </c>
      <c r="H27" t="s">
        <v>70</v>
      </c>
    </row>
    <row r="28" spans="1:8" ht="30" customHeight="1" thickBot="1">
      <c r="A28" s="100" t="s">
        <v>79</v>
      </c>
      <c r="B28" s="101"/>
      <c r="G28" s="11" t="s">
        <v>59</v>
      </c>
      <c r="H28">
        <v>1</v>
      </c>
    </row>
    <row r="29" spans="1:8" ht="66.75" customHeight="1" thickBot="1">
      <c r="A29" s="29" t="s">
        <v>80</v>
      </c>
      <c r="B29" s="64" t="s">
        <v>96</v>
      </c>
      <c r="G29" s="11" t="s">
        <v>60</v>
      </c>
      <c r="H29">
        <v>5</v>
      </c>
    </row>
    <row r="30" spans="1:8" ht="30" customHeight="1" thickBot="1">
      <c r="A30" s="15" t="s">
        <v>43</v>
      </c>
      <c r="B30" s="30">
        <f>VLOOKUP(B29,G38:H43,2,FALSE)</f>
        <v>1</v>
      </c>
    </row>
    <row r="31" spans="1:8" ht="30" customHeight="1" thickBot="1">
      <c r="A31" s="100" t="s">
        <v>81</v>
      </c>
      <c r="B31" s="101"/>
      <c r="G31" s="7" t="s">
        <v>71</v>
      </c>
      <c r="H31" t="s">
        <v>70</v>
      </c>
    </row>
    <row r="32" spans="1:8" ht="42" customHeight="1" thickBot="1">
      <c r="A32" s="29" t="s">
        <v>82</v>
      </c>
      <c r="B32" s="64" t="s">
        <v>59</v>
      </c>
      <c r="G32" s="11" t="s">
        <v>63</v>
      </c>
      <c r="H32">
        <v>1</v>
      </c>
    </row>
    <row r="33" spans="1:8" ht="43.5" customHeight="1" thickBot="1">
      <c r="A33" s="15" t="s">
        <v>43</v>
      </c>
      <c r="B33" s="30">
        <f>VLOOKUP(B32,G27:H29,2,FALSE)</f>
        <v>1</v>
      </c>
      <c r="G33" s="11" t="s">
        <v>64</v>
      </c>
      <c r="H33">
        <v>2</v>
      </c>
    </row>
    <row r="34" spans="1:8" ht="30" customHeight="1" thickBot="1">
      <c r="A34" s="100" t="s">
        <v>83</v>
      </c>
      <c r="B34" s="101"/>
      <c r="G34" s="11" t="s">
        <v>65</v>
      </c>
      <c r="H34">
        <v>3</v>
      </c>
    </row>
    <row r="35" spans="1:8" ht="30" customHeight="1" thickBot="1">
      <c r="A35" s="29" t="s">
        <v>84</v>
      </c>
      <c r="B35" s="64" t="s">
        <v>85</v>
      </c>
      <c r="G35" s="11" t="s">
        <v>66</v>
      </c>
      <c r="H35">
        <v>4</v>
      </c>
    </row>
    <row r="36" spans="1:8" ht="30" customHeight="1" thickBot="1">
      <c r="A36" s="15" t="s">
        <v>43</v>
      </c>
      <c r="B36" s="30">
        <f>VLOOKUP(B35,G48:H54,2,FALSE)</f>
        <v>0</v>
      </c>
      <c r="G36" s="11" t="s">
        <v>67</v>
      </c>
      <c r="H36">
        <v>5</v>
      </c>
    </row>
    <row r="37" spans="1:8" ht="30" customHeight="1">
      <c r="A37" s="100" t="s">
        <v>91</v>
      </c>
      <c r="B37" s="101"/>
    </row>
    <row r="38" spans="1:8" ht="30" customHeight="1" thickBot="1">
      <c r="A38" s="29" t="s">
        <v>92</v>
      </c>
      <c r="B38" s="64" t="s">
        <v>103</v>
      </c>
      <c r="G38" s="7" t="s">
        <v>71</v>
      </c>
      <c r="H38" t="s">
        <v>70</v>
      </c>
    </row>
    <row r="39" spans="1:8" ht="30" customHeight="1" thickBot="1">
      <c r="A39" s="15" t="s">
        <v>43</v>
      </c>
      <c r="B39" s="30">
        <f>VLOOKUP(B38,G56:H61,2,FALSE)</f>
        <v>3</v>
      </c>
      <c r="G39" s="7" t="s">
        <v>96</v>
      </c>
      <c r="H39">
        <v>1</v>
      </c>
    </row>
    <row r="40" spans="1:8" ht="30" customHeight="1" thickBot="1">
      <c r="A40" s="32" t="s">
        <v>93</v>
      </c>
      <c r="B40" s="31">
        <f>IFERROR((B30+B33+B36+B39)/4,"-")</f>
        <v>1.25</v>
      </c>
      <c r="G40" s="7" t="s">
        <v>97</v>
      </c>
      <c r="H40">
        <v>2</v>
      </c>
    </row>
    <row r="41" spans="1:8" ht="30" customHeight="1" thickBot="1">
      <c r="A41" s="111" t="s">
        <v>94</v>
      </c>
      <c r="B41" s="112"/>
      <c r="G41" s="7" t="s">
        <v>98</v>
      </c>
      <c r="H41">
        <v>3</v>
      </c>
    </row>
    <row r="42" spans="1:8" ht="30" customHeight="1" thickBot="1">
      <c r="A42" s="20"/>
      <c r="B42" s="20"/>
      <c r="G42" s="7" t="s">
        <v>99</v>
      </c>
      <c r="H42">
        <v>4</v>
      </c>
    </row>
    <row r="43" spans="1:8" ht="30" customHeight="1" thickBot="1">
      <c r="A43" s="107" t="s">
        <v>95</v>
      </c>
      <c r="B43" s="115"/>
      <c r="G43" s="7" t="s">
        <v>100</v>
      </c>
      <c r="H43">
        <v>5</v>
      </c>
    </row>
    <row r="44" spans="1:8" ht="30" customHeight="1" thickBot="1">
      <c r="A44" s="33" t="s">
        <v>108</v>
      </c>
      <c r="B44" s="31">
        <f>IF(OR(B8="-",B11="-",B14="-",B17="-",B20="-",B23="-",B30="-",B33="-",B36="-",B39="-"),"Presenti campi non compilati",IFERROR(B24*B40,"-"))</f>
        <v>3.75</v>
      </c>
    </row>
    <row r="45" spans="1:8" ht="30" customHeight="1" thickBot="1">
      <c r="A45" s="34"/>
      <c r="B45" s="35"/>
    </row>
    <row r="46" spans="1:8" ht="30" customHeight="1" thickBot="1">
      <c r="A46" s="107" t="s">
        <v>112</v>
      </c>
      <c r="B46" s="115"/>
    </row>
    <row r="47" spans="1:8" ht="63.75" customHeight="1" thickBot="1">
      <c r="A47" s="113" t="s">
        <v>180</v>
      </c>
      <c r="B47" s="114"/>
    </row>
    <row r="48" spans="1:8" ht="12.75" customHeight="1" thickBot="1">
      <c r="G48" s="7" t="s">
        <v>71</v>
      </c>
      <c r="H48" t="s">
        <v>70</v>
      </c>
    </row>
    <row r="49" spans="7:8" ht="7.5" customHeight="1" thickBot="1">
      <c r="G49" s="7" t="s">
        <v>85</v>
      </c>
      <c r="H49">
        <v>0</v>
      </c>
    </row>
    <row r="50" spans="7:8" ht="30" customHeight="1" thickBot="1">
      <c r="G50" s="7" t="s">
        <v>86</v>
      </c>
      <c r="H50">
        <v>1</v>
      </c>
    </row>
    <row r="51" spans="7:8" ht="30" customHeight="1" thickBot="1">
      <c r="G51" s="7" t="s">
        <v>87</v>
      </c>
      <c r="H51">
        <v>2</v>
      </c>
    </row>
    <row r="52" spans="7:8" ht="30" customHeight="1" thickBot="1">
      <c r="G52" s="7" t="s">
        <v>88</v>
      </c>
      <c r="H52">
        <v>3</v>
      </c>
    </row>
    <row r="53" spans="7:8" ht="30" customHeight="1" thickBot="1">
      <c r="G53" s="7" t="s">
        <v>89</v>
      </c>
      <c r="H53">
        <v>4</v>
      </c>
    </row>
    <row r="54" spans="7:8" ht="30" customHeight="1" thickBot="1">
      <c r="G54" s="7" t="s">
        <v>90</v>
      </c>
      <c r="H54">
        <v>5</v>
      </c>
    </row>
    <row r="55" spans="7:8" ht="30" customHeight="1"/>
    <row r="56" spans="7:8" ht="30" customHeight="1" thickBot="1">
      <c r="G56" s="7" t="s">
        <v>71</v>
      </c>
      <c r="H56" t="s">
        <v>70</v>
      </c>
    </row>
    <row r="57" spans="7:8" ht="30" customHeight="1" thickBot="1">
      <c r="G57" s="7" t="s">
        <v>104</v>
      </c>
      <c r="H57">
        <v>1</v>
      </c>
    </row>
    <row r="58" spans="7:8" ht="30" customHeight="1" thickBot="1">
      <c r="G58" s="7" t="s">
        <v>105</v>
      </c>
      <c r="H58">
        <v>2</v>
      </c>
    </row>
    <row r="59" spans="7:8" ht="30" customHeight="1" thickBot="1">
      <c r="G59" s="7" t="s">
        <v>103</v>
      </c>
      <c r="H59">
        <v>3</v>
      </c>
    </row>
    <row r="60" spans="7:8" ht="30" customHeight="1" thickBot="1">
      <c r="G60" s="7" t="s">
        <v>106</v>
      </c>
      <c r="H60">
        <v>4</v>
      </c>
    </row>
    <row r="61" spans="7:8" ht="30" customHeight="1" thickBot="1">
      <c r="G61" s="7" t="s">
        <v>107</v>
      </c>
      <c r="H61">
        <v>5</v>
      </c>
    </row>
    <row r="62" spans="7:8" ht="30" customHeight="1"/>
    <row r="63" spans="7:8" ht="30" customHeight="1"/>
    <row r="64" spans="7:8" ht="30" customHeight="1"/>
    <row r="65" ht="30" customHeight="1"/>
    <row r="66" ht="30" customHeight="1"/>
    <row r="67" ht="30" customHeight="1"/>
    <row r="68" ht="30" customHeight="1"/>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fitToHeight="0" orientation="portrait" r:id="rId1"/>
  <rowBreaks count="1" manualBreakCount="1">
    <brk id="26" max="1" man="1"/>
  </rowBreaks>
  <colBreaks count="1" manualBreakCount="1">
    <brk id="2" max="1048575" man="1"/>
  </colBreaks>
</worksheet>
</file>

<file path=xl/worksheets/sheet11.xml><?xml version="1.0" encoding="utf-8"?>
<worksheet xmlns="http://schemas.openxmlformats.org/spreadsheetml/2006/main" xmlns:r="http://schemas.openxmlformats.org/officeDocument/2006/relationships">
  <dimension ref="A1:H68"/>
  <sheetViews>
    <sheetView topLeftCell="A40" zoomScaleNormal="100" zoomScaleSheetLayoutView="100" workbookViewId="0">
      <selection activeCell="A47" sqref="A47:B47"/>
    </sheetView>
  </sheetViews>
  <sheetFormatPr defaultColWidth="8.85546875" defaultRowHeight="15"/>
  <cols>
    <col min="1" max="1" width="85.7109375" customWidth="1"/>
    <col min="2" max="2" width="42" customWidth="1"/>
    <col min="3" max="3" width="5.42578125" customWidth="1"/>
    <col min="7" max="7" width="43.140625" hidden="1" customWidth="1"/>
    <col min="8" max="8" width="9.140625" hidden="1" customWidth="1"/>
  </cols>
  <sheetData>
    <row r="1" spans="1:8" ht="15.75" thickBot="1"/>
    <row r="2" spans="1:8" ht="24" customHeight="1" thickBot="1">
      <c r="A2" s="14" t="s">
        <v>73</v>
      </c>
      <c r="B2" s="18">
        <f>IF(F2="SI",'Indice Schede'!B19,"non utilizzata")</f>
        <v>8</v>
      </c>
      <c r="D2" s="102" t="s">
        <v>74</v>
      </c>
      <c r="E2" s="103"/>
      <c r="F2" s="66" t="s">
        <v>30</v>
      </c>
      <c r="H2" t="s">
        <v>30</v>
      </c>
    </row>
    <row r="3" spans="1:8" ht="45" customHeight="1" thickBot="1">
      <c r="A3" s="109" t="s">
        <v>114</v>
      </c>
      <c r="B3" s="110"/>
      <c r="H3" t="s">
        <v>31</v>
      </c>
    </row>
    <row r="4" spans="1:8" ht="31.5" customHeight="1" thickBot="1">
      <c r="A4" s="107" t="s">
        <v>33</v>
      </c>
      <c r="B4" s="108"/>
      <c r="D4" s="104" t="s">
        <v>75</v>
      </c>
      <c r="E4" s="105"/>
      <c r="F4" s="106"/>
    </row>
    <row r="5" spans="1:8" ht="15.75" thickBot="1">
      <c r="A5" s="16" t="s">
        <v>34</v>
      </c>
      <c r="B5" s="17" t="s">
        <v>35</v>
      </c>
      <c r="G5" s="9" t="s">
        <v>71</v>
      </c>
      <c r="H5" t="s">
        <v>70</v>
      </c>
    </row>
    <row r="6" spans="1:8" ht="30" customHeight="1" thickBot="1">
      <c r="A6" s="100" t="s">
        <v>36</v>
      </c>
      <c r="B6" s="101"/>
      <c r="G6" s="10" t="s">
        <v>38</v>
      </c>
      <c r="H6">
        <v>1</v>
      </c>
    </row>
    <row r="7" spans="1:8" ht="30" customHeight="1" thickBot="1">
      <c r="A7" s="24" t="s">
        <v>37</v>
      </c>
      <c r="B7" s="64" t="s">
        <v>41</v>
      </c>
      <c r="G7" s="8" t="s">
        <v>39</v>
      </c>
      <c r="H7">
        <v>2</v>
      </c>
    </row>
    <row r="8" spans="1:8" ht="30" customHeight="1" thickBot="1">
      <c r="A8" s="23" t="s">
        <v>43</v>
      </c>
      <c r="B8" s="22">
        <f>VLOOKUP(B7,G5:H10,2,FALSE)</f>
        <v>4</v>
      </c>
      <c r="G8" s="7" t="s">
        <v>40</v>
      </c>
      <c r="H8">
        <v>3</v>
      </c>
    </row>
    <row r="9" spans="1:8" ht="30" customHeight="1" thickBot="1">
      <c r="A9" s="100" t="s">
        <v>44</v>
      </c>
      <c r="B9" s="101"/>
      <c r="G9" s="7" t="s">
        <v>41</v>
      </c>
      <c r="H9">
        <v>4</v>
      </c>
    </row>
    <row r="10" spans="1:8" ht="30" customHeight="1" thickBot="1">
      <c r="A10" s="25" t="s">
        <v>45</v>
      </c>
      <c r="B10" s="65" t="s">
        <v>47</v>
      </c>
      <c r="G10" s="7" t="s">
        <v>42</v>
      </c>
      <c r="H10">
        <v>5</v>
      </c>
    </row>
    <row r="11" spans="1:8" ht="30" customHeight="1" thickBot="1">
      <c r="A11" s="26" t="s">
        <v>43</v>
      </c>
      <c r="B11" s="22">
        <f>VLOOKUP(B10,G13:H15,2,FALSE)</f>
        <v>5</v>
      </c>
    </row>
    <row r="12" spans="1:8" ht="30" customHeight="1">
      <c r="A12" s="100" t="s">
        <v>48</v>
      </c>
      <c r="B12" s="101"/>
      <c r="G12" s="12"/>
    </row>
    <row r="13" spans="1:8" ht="30" customHeight="1" thickBot="1">
      <c r="A13" s="27" t="s">
        <v>49</v>
      </c>
      <c r="B13" s="65" t="s">
        <v>50</v>
      </c>
      <c r="G13" s="7" t="s">
        <v>71</v>
      </c>
      <c r="H13" t="s">
        <v>70</v>
      </c>
    </row>
    <row r="14" spans="1:8" ht="30" customHeight="1" thickBot="1">
      <c r="A14" s="26" t="s">
        <v>43</v>
      </c>
      <c r="B14" s="22">
        <f>VLOOKUP(B13,G17:H20,2,FALSE)</f>
        <v>1</v>
      </c>
      <c r="G14" s="7" t="s">
        <v>46</v>
      </c>
      <c r="H14">
        <v>2</v>
      </c>
    </row>
    <row r="15" spans="1:8" ht="30" customHeight="1" thickBot="1">
      <c r="A15" s="100" t="s">
        <v>53</v>
      </c>
      <c r="B15" s="101"/>
      <c r="G15" s="7" t="s">
        <v>47</v>
      </c>
      <c r="H15">
        <v>5</v>
      </c>
    </row>
    <row r="16" spans="1:8" ht="39" customHeight="1">
      <c r="A16" s="28" t="s">
        <v>54</v>
      </c>
      <c r="B16" s="64" t="s">
        <v>56</v>
      </c>
    </row>
    <row r="17" spans="1:8" ht="30" customHeight="1" thickBot="1">
      <c r="A17" s="15" t="s">
        <v>43</v>
      </c>
      <c r="B17" s="30">
        <f>VLOOKUP(B16,G22:H25,2,FALSE)</f>
        <v>3</v>
      </c>
      <c r="G17" s="7" t="s">
        <v>71</v>
      </c>
      <c r="H17" t="s">
        <v>70</v>
      </c>
    </row>
    <row r="18" spans="1:8" ht="30" customHeight="1" thickBot="1">
      <c r="A18" s="100" t="s">
        <v>58</v>
      </c>
      <c r="B18" s="101"/>
      <c r="G18" s="11" t="s">
        <v>50</v>
      </c>
      <c r="H18">
        <v>1</v>
      </c>
    </row>
    <row r="19" spans="1:8" ht="30" customHeight="1" thickBot="1">
      <c r="A19" s="29" t="s">
        <v>72</v>
      </c>
      <c r="B19" s="64" t="s">
        <v>59</v>
      </c>
      <c r="G19" s="11" t="s">
        <v>51</v>
      </c>
      <c r="H19">
        <v>3</v>
      </c>
    </row>
    <row r="20" spans="1:8" ht="30" customHeight="1" thickBot="1">
      <c r="A20" s="15" t="s">
        <v>43</v>
      </c>
      <c r="B20" s="30">
        <f>VLOOKUP(B19,G27:H29,2,FALSE)</f>
        <v>1</v>
      </c>
      <c r="G20" s="11" t="s">
        <v>52</v>
      </c>
      <c r="H20">
        <v>5</v>
      </c>
    </row>
    <row r="21" spans="1:8" ht="30" customHeight="1">
      <c r="A21" s="100" t="s">
        <v>61</v>
      </c>
      <c r="B21" s="101"/>
    </row>
    <row r="22" spans="1:8" ht="30" customHeight="1" thickBot="1">
      <c r="A22" s="29" t="s">
        <v>62</v>
      </c>
      <c r="B22" s="64" t="s">
        <v>63</v>
      </c>
      <c r="G22" s="7" t="s">
        <v>71</v>
      </c>
      <c r="H22" t="s">
        <v>70</v>
      </c>
    </row>
    <row r="23" spans="1:8" ht="30" customHeight="1" thickBot="1">
      <c r="A23" s="15" t="s">
        <v>43</v>
      </c>
      <c r="B23" s="30">
        <f>VLOOKUP(B22,G31:H36,2,FALSE)</f>
        <v>1</v>
      </c>
      <c r="G23" s="11" t="s">
        <v>55</v>
      </c>
      <c r="H23">
        <v>1</v>
      </c>
    </row>
    <row r="24" spans="1:8" ht="30" customHeight="1" thickBot="1">
      <c r="A24" s="19" t="s">
        <v>68</v>
      </c>
      <c r="B24" s="31">
        <f>IFERROR((B8+B11+B14+B17+B20+B23)/6,"-")</f>
        <v>2.5</v>
      </c>
      <c r="G24" s="13" t="s">
        <v>56</v>
      </c>
      <c r="H24">
        <v>3</v>
      </c>
    </row>
    <row r="25" spans="1:8" ht="30" customHeight="1" thickBot="1">
      <c r="A25" s="111" t="s">
        <v>69</v>
      </c>
      <c r="B25" s="112"/>
      <c r="G25" s="11" t="s">
        <v>57</v>
      </c>
      <c r="H25">
        <v>5</v>
      </c>
    </row>
    <row r="26" spans="1:8" ht="9.75" customHeight="1" thickBot="1"/>
    <row r="27" spans="1:8" ht="30" customHeight="1" thickBot="1">
      <c r="A27" s="107" t="s">
        <v>78</v>
      </c>
      <c r="B27" s="108"/>
      <c r="G27" s="7" t="s">
        <v>71</v>
      </c>
      <c r="H27" t="s">
        <v>70</v>
      </c>
    </row>
    <row r="28" spans="1:8" ht="30" customHeight="1" thickBot="1">
      <c r="A28" s="100" t="s">
        <v>79</v>
      </c>
      <c r="B28" s="101"/>
      <c r="G28" s="11" t="s">
        <v>59</v>
      </c>
      <c r="H28">
        <v>1</v>
      </c>
    </row>
    <row r="29" spans="1:8" ht="66.75" customHeight="1" thickBot="1">
      <c r="A29" s="29" t="s">
        <v>80</v>
      </c>
      <c r="B29" s="64" t="s">
        <v>96</v>
      </c>
      <c r="G29" s="11" t="s">
        <v>60</v>
      </c>
      <c r="H29">
        <v>5</v>
      </c>
    </row>
    <row r="30" spans="1:8" ht="30" customHeight="1" thickBot="1">
      <c r="A30" s="15" t="s">
        <v>43</v>
      </c>
      <c r="B30" s="30">
        <f>VLOOKUP(B29,G38:H43,2,FALSE)</f>
        <v>1</v>
      </c>
    </row>
    <row r="31" spans="1:8" ht="30" customHeight="1" thickBot="1">
      <c r="A31" s="100" t="s">
        <v>81</v>
      </c>
      <c r="B31" s="101"/>
      <c r="G31" s="7" t="s">
        <v>71</v>
      </c>
      <c r="H31" t="s">
        <v>70</v>
      </c>
    </row>
    <row r="32" spans="1:8" ht="42" customHeight="1" thickBot="1">
      <c r="A32" s="29" t="s">
        <v>82</v>
      </c>
      <c r="B32" s="64" t="s">
        <v>59</v>
      </c>
      <c r="G32" s="11" t="s">
        <v>63</v>
      </c>
      <c r="H32">
        <v>1</v>
      </c>
    </row>
    <row r="33" spans="1:8" ht="43.5" customHeight="1" thickBot="1">
      <c r="A33" s="15" t="s">
        <v>43</v>
      </c>
      <c r="B33" s="30">
        <f>VLOOKUP(B32,G27:H29,2,FALSE)</f>
        <v>1</v>
      </c>
      <c r="G33" s="11" t="s">
        <v>64</v>
      </c>
      <c r="H33">
        <v>2</v>
      </c>
    </row>
    <row r="34" spans="1:8" ht="30" customHeight="1" thickBot="1">
      <c r="A34" s="100" t="s">
        <v>83</v>
      </c>
      <c r="B34" s="101"/>
      <c r="G34" s="11" t="s">
        <v>65</v>
      </c>
      <c r="H34">
        <v>3</v>
      </c>
    </row>
    <row r="35" spans="1:8" ht="30" customHeight="1" thickBot="1">
      <c r="A35" s="29" t="s">
        <v>84</v>
      </c>
      <c r="B35" s="64" t="s">
        <v>86</v>
      </c>
      <c r="G35" s="11" t="s">
        <v>66</v>
      </c>
      <c r="H35">
        <v>4</v>
      </c>
    </row>
    <row r="36" spans="1:8" ht="30" customHeight="1" thickBot="1">
      <c r="A36" s="15" t="s">
        <v>43</v>
      </c>
      <c r="B36" s="30">
        <f>VLOOKUP(B35,G48:H54,2,FALSE)</f>
        <v>1</v>
      </c>
      <c r="G36" s="11" t="s">
        <v>67</v>
      </c>
      <c r="H36">
        <v>5</v>
      </c>
    </row>
    <row r="37" spans="1:8" ht="30" customHeight="1">
      <c r="A37" s="100" t="s">
        <v>91</v>
      </c>
      <c r="B37" s="101"/>
    </row>
    <row r="38" spans="1:8" ht="30" customHeight="1" thickBot="1">
      <c r="A38" s="29" t="s">
        <v>92</v>
      </c>
      <c r="B38" s="64" t="s">
        <v>103</v>
      </c>
      <c r="G38" s="7" t="s">
        <v>71</v>
      </c>
      <c r="H38" t="s">
        <v>70</v>
      </c>
    </row>
    <row r="39" spans="1:8" ht="30" customHeight="1" thickBot="1">
      <c r="A39" s="15" t="s">
        <v>43</v>
      </c>
      <c r="B39" s="30">
        <f>VLOOKUP(B38,G56:H61,2,FALSE)</f>
        <v>3</v>
      </c>
      <c r="G39" s="7" t="s">
        <v>96</v>
      </c>
      <c r="H39">
        <v>1</v>
      </c>
    </row>
    <row r="40" spans="1:8" ht="30" customHeight="1" thickBot="1">
      <c r="A40" s="32" t="s">
        <v>93</v>
      </c>
      <c r="B40" s="31">
        <f>IFERROR((B30+B33+B36+B39)/4,"-")</f>
        <v>1.5</v>
      </c>
      <c r="G40" s="7" t="s">
        <v>97</v>
      </c>
      <c r="H40">
        <v>2</v>
      </c>
    </row>
    <row r="41" spans="1:8" ht="30" customHeight="1" thickBot="1">
      <c r="A41" s="111" t="s">
        <v>94</v>
      </c>
      <c r="B41" s="112"/>
      <c r="G41" s="7" t="s">
        <v>98</v>
      </c>
      <c r="H41">
        <v>3</v>
      </c>
    </row>
    <row r="42" spans="1:8" ht="30" customHeight="1" thickBot="1">
      <c r="A42" s="20"/>
      <c r="B42" s="20"/>
      <c r="G42" s="7" t="s">
        <v>99</v>
      </c>
      <c r="H42">
        <v>4</v>
      </c>
    </row>
    <row r="43" spans="1:8" ht="30" customHeight="1" thickBot="1">
      <c r="A43" s="107" t="s">
        <v>95</v>
      </c>
      <c r="B43" s="115"/>
      <c r="G43" s="7" t="s">
        <v>100</v>
      </c>
      <c r="H43">
        <v>5</v>
      </c>
    </row>
    <row r="44" spans="1:8" ht="30" customHeight="1" thickBot="1">
      <c r="A44" s="33" t="s">
        <v>108</v>
      </c>
      <c r="B44" s="31">
        <f>IF(OR(B8="-",B11="-",B14="-",B17="-",B20="-",B23="-",B30="-",B33="-",B36="-",B39="-"),"Presenti campi non compilati",IFERROR(B24*B40,"-"))</f>
        <v>3.75</v>
      </c>
    </row>
    <row r="45" spans="1:8" ht="30" customHeight="1" thickBot="1">
      <c r="A45" s="34"/>
      <c r="B45" s="35"/>
    </row>
    <row r="46" spans="1:8" ht="30" customHeight="1" thickBot="1">
      <c r="A46" s="107" t="s">
        <v>112</v>
      </c>
      <c r="B46" s="115"/>
    </row>
    <row r="47" spans="1:8" ht="80.25" customHeight="1" thickBot="1">
      <c r="A47" s="113" t="s">
        <v>181</v>
      </c>
      <c r="B47" s="114"/>
    </row>
    <row r="48" spans="1:8" ht="12.75" customHeight="1" thickBot="1">
      <c r="G48" s="7" t="s">
        <v>71</v>
      </c>
      <c r="H48" t="s">
        <v>70</v>
      </c>
    </row>
    <row r="49" spans="7:8" ht="7.5" customHeight="1" thickBot="1">
      <c r="G49" s="7" t="s">
        <v>85</v>
      </c>
      <c r="H49">
        <v>0</v>
      </c>
    </row>
    <row r="50" spans="7:8" ht="30" customHeight="1" thickBot="1">
      <c r="G50" s="7" t="s">
        <v>86</v>
      </c>
      <c r="H50">
        <v>1</v>
      </c>
    </row>
    <row r="51" spans="7:8" ht="30" customHeight="1" thickBot="1">
      <c r="G51" s="7" t="s">
        <v>87</v>
      </c>
      <c r="H51">
        <v>2</v>
      </c>
    </row>
    <row r="52" spans="7:8" ht="30" customHeight="1" thickBot="1">
      <c r="G52" s="7" t="s">
        <v>88</v>
      </c>
      <c r="H52">
        <v>3</v>
      </c>
    </row>
    <row r="53" spans="7:8" ht="30" customHeight="1" thickBot="1">
      <c r="G53" s="7" t="s">
        <v>89</v>
      </c>
      <c r="H53">
        <v>4</v>
      </c>
    </row>
    <row r="54" spans="7:8" ht="30" customHeight="1" thickBot="1">
      <c r="G54" s="7" t="s">
        <v>90</v>
      </c>
      <c r="H54">
        <v>5</v>
      </c>
    </row>
    <row r="55" spans="7:8" ht="30" customHeight="1"/>
    <row r="56" spans="7:8" ht="30" customHeight="1" thickBot="1">
      <c r="G56" s="7" t="s">
        <v>71</v>
      </c>
      <c r="H56" t="s">
        <v>70</v>
      </c>
    </row>
    <row r="57" spans="7:8" ht="30" customHeight="1" thickBot="1">
      <c r="G57" s="7" t="s">
        <v>104</v>
      </c>
      <c r="H57">
        <v>1</v>
      </c>
    </row>
    <row r="58" spans="7:8" ht="30" customHeight="1" thickBot="1">
      <c r="G58" s="7" t="s">
        <v>105</v>
      </c>
      <c r="H58">
        <v>2</v>
      </c>
    </row>
    <row r="59" spans="7:8" ht="30" customHeight="1" thickBot="1">
      <c r="G59" s="7" t="s">
        <v>103</v>
      </c>
      <c r="H59">
        <v>3</v>
      </c>
    </row>
    <row r="60" spans="7:8" ht="30" customHeight="1" thickBot="1">
      <c r="G60" s="7" t="s">
        <v>106</v>
      </c>
      <c r="H60">
        <v>4</v>
      </c>
    </row>
    <row r="61" spans="7:8" ht="30" customHeight="1" thickBot="1">
      <c r="G61" s="7" t="s">
        <v>107</v>
      </c>
      <c r="H61">
        <v>5</v>
      </c>
    </row>
    <row r="62" spans="7:8" ht="30" customHeight="1"/>
    <row r="63" spans="7:8" ht="30" customHeight="1"/>
    <row r="64" spans="7:8" ht="30" customHeight="1"/>
    <row r="65" ht="30" customHeight="1"/>
    <row r="66" ht="30" customHeight="1"/>
    <row r="67" ht="30" customHeight="1"/>
    <row r="68" ht="30" customHeight="1"/>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12.xml><?xml version="1.0" encoding="utf-8"?>
<worksheet xmlns="http://schemas.openxmlformats.org/spreadsheetml/2006/main" xmlns:r="http://schemas.openxmlformats.org/officeDocument/2006/relationships">
  <dimension ref="A1:H68"/>
  <sheetViews>
    <sheetView zoomScaleNormal="100" zoomScaleSheetLayoutView="100" workbookViewId="0">
      <selection activeCell="J9" sqref="J9"/>
    </sheetView>
  </sheetViews>
  <sheetFormatPr defaultColWidth="8.85546875" defaultRowHeight="15"/>
  <cols>
    <col min="1" max="1" width="85.7109375" customWidth="1"/>
    <col min="2" max="2" width="42" customWidth="1"/>
    <col min="3" max="3" width="5.42578125" customWidth="1"/>
    <col min="7" max="7" width="43.140625" hidden="1" customWidth="1"/>
    <col min="8" max="8" width="9.140625" hidden="1" customWidth="1"/>
  </cols>
  <sheetData>
    <row r="1" spans="1:8" ht="15.75" thickBot="1"/>
    <row r="2" spans="1:8" ht="24" customHeight="1" thickBot="1">
      <c r="A2" s="14" t="s">
        <v>73</v>
      </c>
      <c r="B2" s="18">
        <f>IF(F2="SI",'Indice Schede'!B20,"non utilizzata")</f>
        <v>9</v>
      </c>
      <c r="D2" s="102" t="s">
        <v>74</v>
      </c>
      <c r="E2" s="103"/>
      <c r="F2" s="66" t="s">
        <v>30</v>
      </c>
      <c r="H2" t="s">
        <v>30</v>
      </c>
    </row>
    <row r="3" spans="1:8" ht="45" customHeight="1" thickBot="1">
      <c r="A3" s="109" t="s">
        <v>7</v>
      </c>
      <c r="B3" s="110"/>
      <c r="H3" t="s">
        <v>31</v>
      </c>
    </row>
    <row r="4" spans="1:8" ht="31.5" customHeight="1" thickBot="1">
      <c r="A4" s="107" t="s">
        <v>33</v>
      </c>
      <c r="B4" s="108"/>
      <c r="D4" s="104" t="s">
        <v>75</v>
      </c>
      <c r="E4" s="105"/>
      <c r="F4" s="106"/>
    </row>
    <row r="5" spans="1:8" ht="15.75" thickBot="1">
      <c r="A5" s="16" t="s">
        <v>34</v>
      </c>
      <c r="B5" s="17" t="s">
        <v>35</v>
      </c>
      <c r="G5" s="9" t="s">
        <v>71</v>
      </c>
      <c r="H5" t="s">
        <v>70</v>
      </c>
    </row>
    <row r="6" spans="1:8" ht="30" customHeight="1" thickBot="1">
      <c r="A6" s="100" t="s">
        <v>36</v>
      </c>
      <c r="B6" s="101"/>
      <c r="G6" s="10" t="s">
        <v>38</v>
      </c>
      <c r="H6">
        <v>1</v>
      </c>
    </row>
    <row r="7" spans="1:8" ht="30" customHeight="1" thickBot="1">
      <c r="A7" s="24" t="s">
        <v>37</v>
      </c>
      <c r="B7" s="64" t="s">
        <v>42</v>
      </c>
      <c r="G7" s="8" t="s">
        <v>39</v>
      </c>
      <c r="H7">
        <v>2</v>
      </c>
    </row>
    <row r="8" spans="1:8" ht="30" customHeight="1" thickBot="1">
      <c r="A8" s="23" t="s">
        <v>43</v>
      </c>
      <c r="B8" s="22">
        <f>VLOOKUP(B7,G5:H10,2,FALSE)</f>
        <v>5</v>
      </c>
      <c r="G8" s="7" t="s">
        <v>40</v>
      </c>
      <c r="H8">
        <v>3</v>
      </c>
    </row>
    <row r="9" spans="1:8" ht="30" customHeight="1" thickBot="1">
      <c r="A9" s="100" t="s">
        <v>44</v>
      </c>
      <c r="B9" s="101"/>
      <c r="G9" s="7" t="s">
        <v>41</v>
      </c>
      <c r="H9">
        <v>4</v>
      </c>
    </row>
    <row r="10" spans="1:8" ht="30" customHeight="1" thickBot="1">
      <c r="A10" s="25" t="s">
        <v>45</v>
      </c>
      <c r="B10" s="65" t="s">
        <v>47</v>
      </c>
      <c r="G10" s="7" t="s">
        <v>42</v>
      </c>
      <c r="H10">
        <v>5</v>
      </c>
    </row>
    <row r="11" spans="1:8" ht="30" customHeight="1" thickBot="1">
      <c r="A11" s="26" t="s">
        <v>43</v>
      </c>
      <c r="B11" s="22">
        <f>VLOOKUP(B10,G13:H15,2,FALSE)</f>
        <v>5</v>
      </c>
    </row>
    <row r="12" spans="1:8" ht="30" customHeight="1">
      <c r="A12" s="100" t="s">
        <v>48</v>
      </c>
      <c r="B12" s="101"/>
      <c r="G12" s="12"/>
    </row>
    <row r="13" spans="1:8" ht="30" customHeight="1" thickBot="1">
      <c r="A13" s="27" t="s">
        <v>49</v>
      </c>
      <c r="B13" s="65" t="s">
        <v>51</v>
      </c>
      <c r="G13" s="7" t="s">
        <v>71</v>
      </c>
      <c r="H13" t="s">
        <v>70</v>
      </c>
    </row>
    <row r="14" spans="1:8" ht="30" customHeight="1" thickBot="1">
      <c r="A14" s="26" t="s">
        <v>43</v>
      </c>
      <c r="B14" s="22">
        <f>VLOOKUP(B13,G17:H20,2,FALSE)</f>
        <v>3</v>
      </c>
      <c r="G14" s="7" t="s">
        <v>46</v>
      </c>
      <c r="H14">
        <v>2</v>
      </c>
    </row>
    <row r="15" spans="1:8" ht="30" customHeight="1" thickBot="1">
      <c r="A15" s="100" t="s">
        <v>53</v>
      </c>
      <c r="B15" s="101"/>
      <c r="G15" s="7" t="s">
        <v>47</v>
      </c>
      <c r="H15">
        <v>5</v>
      </c>
    </row>
    <row r="16" spans="1:8" ht="39" customHeight="1">
      <c r="A16" s="28" t="s">
        <v>54</v>
      </c>
      <c r="B16" s="64" t="s">
        <v>57</v>
      </c>
    </row>
    <row r="17" spans="1:8" ht="30" customHeight="1" thickBot="1">
      <c r="A17" s="15" t="s">
        <v>43</v>
      </c>
      <c r="B17" s="30">
        <f>VLOOKUP(B16,G22:H25,2,FALSE)</f>
        <v>5</v>
      </c>
      <c r="G17" s="7" t="s">
        <v>71</v>
      </c>
      <c r="H17" t="s">
        <v>70</v>
      </c>
    </row>
    <row r="18" spans="1:8" ht="30" customHeight="1" thickBot="1">
      <c r="A18" s="100" t="s">
        <v>58</v>
      </c>
      <c r="B18" s="101"/>
      <c r="G18" s="11" t="s">
        <v>50</v>
      </c>
      <c r="H18">
        <v>1</v>
      </c>
    </row>
    <row r="19" spans="1:8" ht="30" customHeight="1" thickBot="1">
      <c r="A19" s="29" t="s">
        <v>72</v>
      </c>
      <c r="B19" s="64" t="s">
        <v>60</v>
      </c>
      <c r="G19" s="11" t="s">
        <v>51</v>
      </c>
      <c r="H19">
        <v>3</v>
      </c>
    </row>
    <row r="20" spans="1:8" ht="30" customHeight="1" thickBot="1">
      <c r="A20" s="15" t="s">
        <v>43</v>
      </c>
      <c r="B20" s="30">
        <f>VLOOKUP(B19,G27:H29,2,FALSE)</f>
        <v>5</v>
      </c>
      <c r="G20" s="11" t="s">
        <v>52</v>
      </c>
      <c r="H20">
        <v>5</v>
      </c>
    </row>
    <row r="21" spans="1:8" ht="30" customHeight="1">
      <c r="A21" s="100" t="s">
        <v>61</v>
      </c>
      <c r="B21" s="101"/>
    </row>
    <row r="22" spans="1:8" ht="30" customHeight="1" thickBot="1">
      <c r="A22" s="29" t="s">
        <v>62</v>
      </c>
      <c r="B22" s="64" t="s">
        <v>63</v>
      </c>
      <c r="G22" s="7" t="s">
        <v>71</v>
      </c>
      <c r="H22" t="s">
        <v>70</v>
      </c>
    </row>
    <row r="23" spans="1:8" ht="30" customHeight="1" thickBot="1">
      <c r="A23" s="15" t="s">
        <v>43</v>
      </c>
      <c r="B23" s="30">
        <f>VLOOKUP(B22,G31:H36,2,FALSE)</f>
        <v>1</v>
      </c>
      <c r="G23" s="11" t="s">
        <v>55</v>
      </c>
      <c r="H23">
        <v>1</v>
      </c>
    </row>
    <row r="24" spans="1:8" ht="30" customHeight="1" thickBot="1">
      <c r="A24" s="19" t="s">
        <v>68</v>
      </c>
      <c r="B24" s="31">
        <f>IFERROR((B8+B11+B14+B17+B20+B23)/6,"-")</f>
        <v>4</v>
      </c>
      <c r="G24" s="13" t="s">
        <v>56</v>
      </c>
      <c r="H24">
        <v>3</v>
      </c>
    </row>
    <row r="25" spans="1:8" ht="30" customHeight="1" thickBot="1">
      <c r="A25" s="111" t="s">
        <v>69</v>
      </c>
      <c r="B25" s="112"/>
      <c r="G25" s="11" t="s">
        <v>57</v>
      </c>
      <c r="H25">
        <v>5</v>
      </c>
    </row>
    <row r="26" spans="1:8" ht="9.75" customHeight="1" thickBot="1"/>
    <row r="27" spans="1:8" ht="30" customHeight="1" thickBot="1">
      <c r="A27" s="107" t="s">
        <v>78</v>
      </c>
      <c r="B27" s="108"/>
      <c r="G27" s="7" t="s">
        <v>71</v>
      </c>
      <c r="H27" t="s">
        <v>70</v>
      </c>
    </row>
    <row r="28" spans="1:8" ht="30" customHeight="1" thickBot="1">
      <c r="A28" s="100" t="s">
        <v>79</v>
      </c>
      <c r="B28" s="101"/>
      <c r="G28" s="11" t="s">
        <v>59</v>
      </c>
      <c r="H28">
        <v>1</v>
      </c>
    </row>
    <row r="29" spans="1:8" ht="66.75" customHeight="1" thickBot="1">
      <c r="A29" s="29" t="s">
        <v>80</v>
      </c>
      <c r="B29" s="64" t="s">
        <v>97</v>
      </c>
      <c r="G29" s="11" t="s">
        <v>60</v>
      </c>
      <c r="H29">
        <v>5</v>
      </c>
    </row>
    <row r="30" spans="1:8" ht="30" customHeight="1" thickBot="1">
      <c r="A30" s="15" t="s">
        <v>43</v>
      </c>
      <c r="B30" s="30">
        <f>VLOOKUP(B29,G38:H43,2,FALSE)</f>
        <v>2</v>
      </c>
    </row>
    <row r="31" spans="1:8" ht="30" customHeight="1" thickBot="1">
      <c r="A31" s="100" t="s">
        <v>81</v>
      </c>
      <c r="B31" s="101"/>
      <c r="G31" s="7" t="s">
        <v>71</v>
      </c>
      <c r="H31" t="s">
        <v>70</v>
      </c>
    </row>
    <row r="32" spans="1:8" ht="42" customHeight="1" thickBot="1">
      <c r="A32" s="29" t="s">
        <v>82</v>
      </c>
      <c r="B32" s="64" t="s">
        <v>59</v>
      </c>
      <c r="G32" s="11" t="s">
        <v>63</v>
      </c>
      <c r="H32">
        <v>1</v>
      </c>
    </row>
    <row r="33" spans="1:8" ht="43.5" customHeight="1" thickBot="1">
      <c r="A33" s="15" t="s">
        <v>43</v>
      </c>
      <c r="B33" s="30">
        <f>VLOOKUP(B32,G27:H29,2,FALSE)</f>
        <v>1</v>
      </c>
      <c r="G33" s="11" t="s">
        <v>64</v>
      </c>
      <c r="H33">
        <v>2</v>
      </c>
    </row>
    <row r="34" spans="1:8" ht="30" customHeight="1" thickBot="1">
      <c r="A34" s="100" t="s">
        <v>83</v>
      </c>
      <c r="B34" s="101"/>
      <c r="G34" s="11" t="s">
        <v>65</v>
      </c>
      <c r="H34">
        <v>3</v>
      </c>
    </row>
    <row r="35" spans="1:8" ht="30" customHeight="1" thickBot="1">
      <c r="A35" s="29" t="s">
        <v>84</v>
      </c>
      <c r="B35" s="64" t="s">
        <v>86</v>
      </c>
      <c r="G35" s="11" t="s">
        <v>66</v>
      </c>
      <c r="H35">
        <v>4</v>
      </c>
    </row>
    <row r="36" spans="1:8" ht="30" customHeight="1" thickBot="1">
      <c r="A36" s="15" t="s">
        <v>43</v>
      </c>
      <c r="B36" s="30">
        <f>VLOOKUP(B35,G48:H54,2,FALSE)</f>
        <v>1</v>
      </c>
      <c r="G36" s="11" t="s">
        <v>67</v>
      </c>
      <c r="H36">
        <v>5</v>
      </c>
    </row>
    <row r="37" spans="1:8" ht="30" customHeight="1">
      <c r="A37" s="100" t="s">
        <v>91</v>
      </c>
      <c r="B37" s="101"/>
    </row>
    <row r="38" spans="1:8" ht="30" customHeight="1" thickBot="1">
      <c r="A38" s="29" t="s">
        <v>92</v>
      </c>
      <c r="B38" s="64" t="s">
        <v>103</v>
      </c>
      <c r="G38" s="7" t="s">
        <v>71</v>
      </c>
      <c r="H38" t="s">
        <v>70</v>
      </c>
    </row>
    <row r="39" spans="1:8" ht="30" customHeight="1" thickBot="1">
      <c r="A39" s="15" t="s">
        <v>43</v>
      </c>
      <c r="B39" s="30">
        <f>VLOOKUP(B38,G56:H61,2,FALSE)</f>
        <v>3</v>
      </c>
      <c r="G39" s="7" t="s">
        <v>96</v>
      </c>
      <c r="H39">
        <v>1</v>
      </c>
    </row>
    <row r="40" spans="1:8" ht="30" customHeight="1" thickBot="1">
      <c r="A40" s="32" t="s">
        <v>93</v>
      </c>
      <c r="B40" s="31">
        <f>IFERROR((B30+B33+B36+B39)/4,"-")</f>
        <v>1.75</v>
      </c>
      <c r="G40" s="7" t="s">
        <v>97</v>
      </c>
      <c r="H40">
        <v>2</v>
      </c>
    </row>
    <row r="41" spans="1:8" ht="30" customHeight="1" thickBot="1">
      <c r="A41" s="111" t="s">
        <v>94</v>
      </c>
      <c r="B41" s="112"/>
      <c r="G41" s="7" t="s">
        <v>98</v>
      </c>
      <c r="H41">
        <v>3</v>
      </c>
    </row>
    <row r="42" spans="1:8" ht="30" customHeight="1" thickBot="1">
      <c r="A42" s="20"/>
      <c r="B42" s="20"/>
      <c r="G42" s="7" t="s">
        <v>99</v>
      </c>
      <c r="H42">
        <v>4</v>
      </c>
    </row>
    <row r="43" spans="1:8" ht="30" customHeight="1" thickBot="1">
      <c r="A43" s="107" t="s">
        <v>95</v>
      </c>
      <c r="B43" s="115"/>
      <c r="G43" s="7" t="s">
        <v>100</v>
      </c>
      <c r="H43">
        <v>5</v>
      </c>
    </row>
    <row r="44" spans="1:8" ht="30" customHeight="1" thickBot="1">
      <c r="A44" s="33" t="s">
        <v>108</v>
      </c>
      <c r="B44" s="31">
        <f>IF(OR(B8="-",B11="-",B14="-",B17="-",B20="-",B23="-",B30="-",B33="-",B36="-",B39="-"),"Presenti campi non compilati",IFERROR(B24*B40,"-"))</f>
        <v>7</v>
      </c>
    </row>
    <row r="45" spans="1:8" ht="30" customHeight="1" thickBot="1">
      <c r="A45" s="34"/>
      <c r="B45" s="35"/>
    </row>
    <row r="46" spans="1:8" ht="30" customHeight="1" thickBot="1">
      <c r="A46" s="107" t="s">
        <v>112</v>
      </c>
      <c r="B46" s="115"/>
    </row>
    <row r="47" spans="1:8" ht="69" customHeight="1" thickBot="1">
      <c r="A47" s="113" t="s">
        <v>182</v>
      </c>
      <c r="B47" s="114"/>
    </row>
    <row r="48" spans="1:8" ht="12.75" customHeight="1" thickBot="1">
      <c r="G48" s="7" t="s">
        <v>71</v>
      </c>
      <c r="H48" t="s">
        <v>70</v>
      </c>
    </row>
    <row r="49" spans="7:8" ht="7.5" customHeight="1" thickBot="1">
      <c r="G49" s="7" t="s">
        <v>85</v>
      </c>
      <c r="H49">
        <v>0</v>
      </c>
    </row>
    <row r="50" spans="7:8" ht="30" customHeight="1" thickBot="1">
      <c r="G50" s="7" t="s">
        <v>86</v>
      </c>
      <c r="H50">
        <v>1</v>
      </c>
    </row>
    <row r="51" spans="7:8" ht="30" customHeight="1" thickBot="1">
      <c r="G51" s="7" t="s">
        <v>87</v>
      </c>
      <c r="H51">
        <v>2</v>
      </c>
    </row>
    <row r="52" spans="7:8" ht="30" customHeight="1" thickBot="1">
      <c r="G52" s="7" t="s">
        <v>88</v>
      </c>
      <c r="H52">
        <v>3</v>
      </c>
    </row>
    <row r="53" spans="7:8" ht="30" customHeight="1" thickBot="1">
      <c r="G53" s="7" t="s">
        <v>89</v>
      </c>
      <c r="H53">
        <v>4</v>
      </c>
    </row>
    <row r="54" spans="7:8" ht="30" customHeight="1" thickBot="1">
      <c r="G54" s="7" t="s">
        <v>90</v>
      </c>
      <c r="H54">
        <v>5</v>
      </c>
    </row>
    <row r="55" spans="7:8" ht="30" customHeight="1"/>
    <row r="56" spans="7:8" ht="30" customHeight="1" thickBot="1">
      <c r="G56" s="7" t="s">
        <v>71</v>
      </c>
      <c r="H56" t="s">
        <v>70</v>
      </c>
    </row>
    <row r="57" spans="7:8" ht="30" customHeight="1" thickBot="1">
      <c r="G57" s="7" t="s">
        <v>104</v>
      </c>
      <c r="H57">
        <v>1</v>
      </c>
    </row>
    <row r="58" spans="7:8" ht="30" customHeight="1" thickBot="1">
      <c r="G58" s="7" t="s">
        <v>105</v>
      </c>
      <c r="H58">
        <v>2</v>
      </c>
    </row>
    <row r="59" spans="7:8" ht="30" customHeight="1" thickBot="1">
      <c r="G59" s="7" t="s">
        <v>103</v>
      </c>
      <c r="H59">
        <v>3</v>
      </c>
    </row>
    <row r="60" spans="7:8" ht="30" customHeight="1" thickBot="1">
      <c r="G60" s="7" t="s">
        <v>106</v>
      </c>
      <c r="H60">
        <v>4</v>
      </c>
    </row>
    <row r="61" spans="7:8" ht="30" customHeight="1" thickBot="1">
      <c r="G61" s="7" t="s">
        <v>107</v>
      </c>
      <c r="H61">
        <v>5</v>
      </c>
    </row>
    <row r="62" spans="7:8" ht="30" customHeight="1"/>
    <row r="63" spans="7:8" ht="30" customHeight="1"/>
    <row r="64" spans="7:8" ht="30" customHeight="1"/>
    <row r="65" ht="30" customHeight="1"/>
    <row r="66" ht="30" customHeight="1"/>
    <row r="67" ht="30" customHeight="1"/>
    <row r="68" ht="30" customHeight="1"/>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13.xml><?xml version="1.0" encoding="utf-8"?>
<worksheet xmlns="http://schemas.openxmlformats.org/spreadsheetml/2006/main" xmlns:r="http://schemas.openxmlformats.org/officeDocument/2006/relationships">
  <dimension ref="A1:H68"/>
  <sheetViews>
    <sheetView zoomScaleNormal="100" zoomScaleSheetLayoutView="100" workbookViewId="0">
      <selection activeCell="C1" sqref="C1"/>
    </sheetView>
  </sheetViews>
  <sheetFormatPr defaultColWidth="8.85546875" defaultRowHeight="15"/>
  <cols>
    <col min="1" max="1" width="85.7109375" customWidth="1"/>
    <col min="2" max="2" width="42" customWidth="1"/>
    <col min="3" max="3" width="5.42578125" customWidth="1"/>
    <col min="7" max="7" width="43.140625" hidden="1" customWidth="1"/>
    <col min="8" max="8" width="9.140625" hidden="1" customWidth="1"/>
  </cols>
  <sheetData>
    <row r="1" spans="1:8" ht="15.75" thickBot="1"/>
    <row r="2" spans="1:8" ht="24" customHeight="1" thickBot="1">
      <c r="A2" s="14" t="s">
        <v>73</v>
      </c>
      <c r="B2" s="18">
        <f>IF(F2="SI",'Indice Schede'!B21,"non utilizzata")</f>
        <v>10</v>
      </c>
      <c r="D2" s="102" t="s">
        <v>74</v>
      </c>
      <c r="E2" s="103"/>
      <c r="F2" s="66" t="s">
        <v>30</v>
      </c>
      <c r="H2" t="s">
        <v>30</v>
      </c>
    </row>
    <row r="3" spans="1:8" ht="45" customHeight="1" thickBot="1">
      <c r="A3" s="109" t="s">
        <v>8</v>
      </c>
      <c r="B3" s="110"/>
      <c r="H3" t="s">
        <v>31</v>
      </c>
    </row>
    <row r="4" spans="1:8" ht="31.5" customHeight="1" thickBot="1">
      <c r="A4" s="107" t="s">
        <v>33</v>
      </c>
      <c r="B4" s="108"/>
      <c r="D4" s="104" t="s">
        <v>75</v>
      </c>
      <c r="E4" s="105"/>
      <c r="F4" s="106"/>
    </row>
    <row r="5" spans="1:8" ht="15.75" thickBot="1">
      <c r="A5" s="16" t="s">
        <v>34</v>
      </c>
      <c r="B5" s="17" t="s">
        <v>35</v>
      </c>
      <c r="G5" s="9" t="s">
        <v>71</v>
      </c>
      <c r="H5" t="s">
        <v>70</v>
      </c>
    </row>
    <row r="6" spans="1:8" ht="30" customHeight="1" thickBot="1">
      <c r="A6" s="100" t="s">
        <v>36</v>
      </c>
      <c r="B6" s="101"/>
      <c r="G6" s="10" t="s">
        <v>38</v>
      </c>
      <c r="H6">
        <v>1</v>
      </c>
    </row>
    <row r="7" spans="1:8" ht="30" customHeight="1" thickBot="1">
      <c r="A7" s="24" t="s">
        <v>37</v>
      </c>
      <c r="B7" s="64" t="s">
        <v>41</v>
      </c>
      <c r="G7" s="8" t="s">
        <v>39</v>
      </c>
      <c r="H7">
        <v>2</v>
      </c>
    </row>
    <row r="8" spans="1:8" ht="30" customHeight="1" thickBot="1">
      <c r="A8" s="23" t="s">
        <v>43</v>
      </c>
      <c r="B8" s="22">
        <f>VLOOKUP(B7,G5:H10,2,FALSE)</f>
        <v>4</v>
      </c>
      <c r="G8" s="7" t="s">
        <v>40</v>
      </c>
      <c r="H8">
        <v>3</v>
      </c>
    </row>
    <row r="9" spans="1:8" ht="30" customHeight="1" thickBot="1">
      <c r="A9" s="100" t="s">
        <v>44</v>
      </c>
      <c r="B9" s="101"/>
      <c r="G9" s="7" t="s">
        <v>41</v>
      </c>
      <c r="H9">
        <v>4</v>
      </c>
    </row>
    <row r="10" spans="1:8" ht="30" customHeight="1" thickBot="1">
      <c r="A10" s="25" t="s">
        <v>45</v>
      </c>
      <c r="B10" s="65" t="s">
        <v>47</v>
      </c>
      <c r="G10" s="7" t="s">
        <v>42</v>
      </c>
      <c r="H10">
        <v>5</v>
      </c>
    </row>
    <row r="11" spans="1:8" ht="30" customHeight="1" thickBot="1">
      <c r="A11" s="26" t="s">
        <v>43</v>
      </c>
      <c r="B11" s="22">
        <f>VLOOKUP(B10,G13:H15,2,FALSE)</f>
        <v>5</v>
      </c>
    </row>
    <row r="12" spans="1:8" ht="30" customHeight="1">
      <c r="A12" s="100" t="s">
        <v>48</v>
      </c>
      <c r="B12" s="101"/>
      <c r="G12" s="12"/>
    </row>
    <row r="13" spans="1:8" ht="30" customHeight="1" thickBot="1">
      <c r="A13" s="27" t="s">
        <v>49</v>
      </c>
      <c r="B13" s="65" t="s">
        <v>51</v>
      </c>
      <c r="G13" s="7" t="s">
        <v>71</v>
      </c>
      <c r="H13" t="s">
        <v>70</v>
      </c>
    </row>
    <row r="14" spans="1:8" ht="30" customHeight="1" thickBot="1">
      <c r="A14" s="26" t="s">
        <v>43</v>
      </c>
      <c r="B14" s="22">
        <f>VLOOKUP(B13,G17:H20,2,FALSE)</f>
        <v>3</v>
      </c>
      <c r="G14" s="7" t="s">
        <v>46</v>
      </c>
      <c r="H14">
        <v>2</v>
      </c>
    </row>
    <row r="15" spans="1:8" ht="30" customHeight="1" thickBot="1">
      <c r="A15" s="100" t="s">
        <v>53</v>
      </c>
      <c r="B15" s="101"/>
      <c r="G15" s="7" t="s">
        <v>47</v>
      </c>
      <c r="H15">
        <v>5</v>
      </c>
    </row>
    <row r="16" spans="1:8" ht="39" customHeight="1">
      <c r="A16" s="28" t="s">
        <v>54</v>
      </c>
      <c r="B16" s="64" t="s">
        <v>57</v>
      </c>
    </row>
    <row r="17" spans="1:8" ht="30" customHeight="1" thickBot="1">
      <c r="A17" s="15" t="s">
        <v>43</v>
      </c>
      <c r="B17" s="30">
        <f>VLOOKUP(B16,G22:H25,2,FALSE)</f>
        <v>5</v>
      </c>
      <c r="G17" s="7" t="s">
        <v>71</v>
      </c>
      <c r="H17" t="s">
        <v>70</v>
      </c>
    </row>
    <row r="18" spans="1:8" ht="30" customHeight="1" thickBot="1">
      <c r="A18" s="100" t="s">
        <v>58</v>
      </c>
      <c r="B18" s="101"/>
      <c r="G18" s="11" t="s">
        <v>50</v>
      </c>
      <c r="H18">
        <v>1</v>
      </c>
    </row>
    <row r="19" spans="1:8" ht="30" customHeight="1" thickBot="1">
      <c r="A19" s="29" t="s">
        <v>72</v>
      </c>
      <c r="B19" s="64" t="s">
        <v>60</v>
      </c>
      <c r="G19" s="11" t="s">
        <v>51</v>
      </c>
      <c r="H19">
        <v>3</v>
      </c>
    </row>
    <row r="20" spans="1:8" ht="30" customHeight="1" thickBot="1">
      <c r="A20" s="15" t="s">
        <v>43</v>
      </c>
      <c r="B20" s="30">
        <f>VLOOKUP(B19,G27:H29,2,FALSE)</f>
        <v>5</v>
      </c>
      <c r="G20" s="11" t="s">
        <v>52</v>
      </c>
      <c r="H20">
        <v>5</v>
      </c>
    </row>
    <row r="21" spans="1:8" ht="30" customHeight="1">
      <c r="A21" s="100" t="s">
        <v>61</v>
      </c>
      <c r="B21" s="101"/>
    </row>
    <row r="22" spans="1:8" ht="30" customHeight="1" thickBot="1">
      <c r="A22" s="29" t="s">
        <v>62</v>
      </c>
      <c r="B22" s="64" t="s">
        <v>63</v>
      </c>
      <c r="G22" s="7" t="s">
        <v>71</v>
      </c>
      <c r="H22" t="s">
        <v>70</v>
      </c>
    </row>
    <row r="23" spans="1:8" ht="30" customHeight="1" thickBot="1">
      <c r="A23" s="15" t="s">
        <v>43</v>
      </c>
      <c r="B23" s="30">
        <f>VLOOKUP(B22,G31:H36,2,FALSE)</f>
        <v>1</v>
      </c>
      <c r="G23" s="11" t="s">
        <v>55</v>
      </c>
      <c r="H23">
        <v>1</v>
      </c>
    </row>
    <row r="24" spans="1:8" ht="30" customHeight="1" thickBot="1">
      <c r="A24" s="19" t="s">
        <v>68</v>
      </c>
      <c r="B24" s="31">
        <f>IFERROR((B8+B11+B14+B17+B20+B23)/6,"-")</f>
        <v>3.8333333333333335</v>
      </c>
      <c r="G24" s="13" t="s">
        <v>56</v>
      </c>
      <c r="H24">
        <v>3</v>
      </c>
    </row>
    <row r="25" spans="1:8" ht="30" customHeight="1" thickBot="1">
      <c r="A25" s="111" t="s">
        <v>69</v>
      </c>
      <c r="B25" s="112"/>
      <c r="G25" s="11" t="s">
        <v>57</v>
      </c>
      <c r="H25">
        <v>5</v>
      </c>
    </row>
    <row r="26" spans="1:8" ht="9.75" customHeight="1" thickBot="1"/>
    <row r="27" spans="1:8" ht="30" customHeight="1" thickBot="1">
      <c r="A27" s="107" t="s">
        <v>78</v>
      </c>
      <c r="B27" s="108"/>
      <c r="G27" s="7" t="s">
        <v>71</v>
      </c>
      <c r="H27" t="s">
        <v>70</v>
      </c>
    </row>
    <row r="28" spans="1:8" ht="30" customHeight="1" thickBot="1">
      <c r="A28" s="100" t="s">
        <v>79</v>
      </c>
      <c r="B28" s="101"/>
      <c r="G28" s="11" t="s">
        <v>59</v>
      </c>
      <c r="H28">
        <v>1</v>
      </c>
    </row>
    <row r="29" spans="1:8" ht="66.75" customHeight="1" thickBot="1">
      <c r="A29" s="29" t="s">
        <v>80</v>
      </c>
      <c r="B29" s="64" t="s">
        <v>97</v>
      </c>
      <c r="G29" s="11" t="s">
        <v>60</v>
      </c>
      <c r="H29">
        <v>5</v>
      </c>
    </row>
    <row r="30" spans="1:8" ht="30" customHeight="1" thickBot="1">
      <c r="A30" s="15" t="s">
        <v>43</v>
      </c>
      <c r="B30" s="30">
        <f>VLOOKUP(B29,G38:H43,2,FALSE)</f>
        <v>2</v>
      </c>
    </row>
    <row r="31" spans="1:8" ht="30" customHeight="1" thickBot="1">
      <c r="A31" s="100" t="s">
        <v>81</v>
      </c>
      <c r="B31" s="101"/>
      <c r="G31" s="7" t="s">
        <v>71</v>
      </c>
      <c r="H31" t="s">
        <v>70</v>
      </c>
    </row>
    <row r="32" spans="1:8" ht="42" customHeight="1" thickBot="1">
      <c r="A32" s="29" t="s">
        <v>82</v>
      </c>
      <c r="B32" s="64" t="s">
        <v>59</v>
      </c>
      <c r="G32" s="11" t="s">
        <v>63</v>
      </c>
      <c r="H32">
        <v>1</v>
      </c>
    </row>
    <row r="33" spans="1:8" ht="43.5" customHeight="1" thickBot="1">
      <c r="A33" s="15" t="s">
        <v>43</v>
      </c>
      <c r="B33" s="30">
        <f>VLOOKUP(B32,G27:H29,2,FALSE)</f>
        <v>1</v>
      </c>
      <c r="G33" s="11" t="s">
        <v>64</v>
      </c>
      <c r="H33">
        <v>2</v>
      </c>
    </row>
    <row r="34" spans="1:8" ht="30" customHeight="1" thickBot="1">
      <c r="A34" s="100" t="s">
        <v>83</v>
      </c>
      <c r="B34" s="101"/>
      <c r="G34" s="11" t="s">
        <v>65</v>
      </c>
      <c r="H34">
        <v>3</v>
      </c>
    </row>
    <row r="35" spans="1:8" ht="30" customHeight="1" thickBot="1">
      <c r="A35" s="29" t="s">
        <v>84</v>
      </c>
      <c r="B35" s="64" t="s">
        <v>86</v>
      </c>
      <c r="G35" s="11" t="s">
        <v>66</v>
      </c>
      <c r="H35">
        <v>4</v>
      </c>
    </row>
    <row r="36" spans="1:8" ht="30" customHeight="1" thickBot="1">
      <c r="A36" s="15" t="s">
        <v>43</v>
      </c>
      <c r="B36" s="30">
        <f>VLOOKUP(B35,G48:H54,2,FALSE)</f>
        <v>1</v>
      </c>
      <c r="G36" s="11" t="s">
        <v>67</v>
      </c>
      <c r="H36">
        <v>5</v>
      </c>
    </row>
    <row r="37" spans="1:8" ht="30" customHeight="1">
      <c r="A37" s="100" t="s">
        <v>91</v>
      </c>
      <c r="B37" s="101"/>
    </row>
    <row r="38" spans="1:8" ht="30" customHeight="1" thickBot="1">
      <c r="A38" s="29" t="s">
        <v>92</v>
      </c>
      <c r="B38" s="64" t="s">
        <v>103</v>
      </c>
      <c r="G38" s="7" t="s">
        <v>71</v>
      </c>
      <c r="H38" t="s">
        <v>70</v>
      </c>
    </row>
    <row r="39" spans="1:8" ht="30" customHeight="1" thickBot="1">
      <c r="A39" s="15" t="s">
        <v>43</v>
      </c>
      <c r="B39" s="30">
        <f>VLOOKUP(B38,G56:H61,2,FALSE)</f>
        <v>3</v>
      </c>
      <c r="G39" s="7" t="s">
        <v>96</v>
      </c>
      <c r="H39">
        <v>1</v>
      </c>
    </row>
    <row r="40" spans="1:8" ht="30" customHeight="1" thickBot="1">
      <c r="A40" s="32" t="s">
        <v>93</v>
      </c>
      <c r="B40" s="31">
        <f>IFERROR((B30+B33+B36+B39)/4,"-")</f>
        <v>1.75</v>
      </c>
      <c r="G40" s="7" t="s">
        <v>97</v>
      </c>
      <c r="H40">
        <v>2</v>
      </c>
    </row>
    <row r="41" spans="1:8" ht="30" customHeight="1" thickBot="1">
      <c r="A41" s="111" t="s">
        <v>94</v>
      </c>
      <c r="B41" s="112"/>
      <c r="G41" s="7" t="s">
        <v>98</v>
      </c>
      <c r="H41">
        <v>3</v>
      </c>
    </row>
    <row r="42" spans="1:8" ht="30" customHeight="1" thickBot="1">
      <c r="A42" s="20"/>
      <c r="B42" s="20"/>
      <c r="G42" s="7" t="s">
        <v>99</v>
      </c>
      <c r="H42">
        <v>4</v>
      </c>
    </row>
    <row r="43" spans="1:8" ht="30" customHeight="1" thickBot="1">
      <c r="A43" s="107" t="s">
        <v>95</v>
      </c>
      <c r="B43" s="115"/>
      <c r="G43" s="7" t="s">
        <v>100</v>
      </c>
      <c r="H43">
        <v>5</v>
      </c>
    </row>
    <row r="44" spans="1:8" ht="30" customHeight="1" thickBot="1">
      <c r="A44" s="33" t="s">
        <v>108</v>
      </c>
      <c r="B44" s="31">
        <f>IF(OR(B8="-",B11="-",B14="-",B17="-",B20="-",B23="-",B30="-",B33="-",B36="-",B39="-"),"Presenti campi non compilati",IFERROR(B24*B40,"-"))</f>
        <v>6.7083333333333339</v>
      </c>
    </row>
    <row r="45" spans="1:8" ht="30" customHeight="1" thickBot="1">
      <c r="A45" s="34"/>
      <c r="B45" s="35"/>
    </row>
    <row r="46" spans="1:8" ht="30" customHeight="1" thickBot="1">
      <c r="A46" s="107" t="s">
        <v>112</v>
      </c>
      <c r="B46" s="115"/>
    </row>
    <row r="47" spans="1:8" ht="68.25" customHeight="1" thickBot="1">
      <c r="A47" s="113" t="s">
        <v>182</v>
      </c>
      <c r="B47" s="114"/>
    </row>
    <row r="48" spans="1:8" ht="12.75" customHeight="1" thickBot="1">
      <c r="G48" s="7" t="s">
        <v>71</v>
      </c>
      <c r="H48" t="s">
        <v>70</v>
      </c>
    </row>
    <row r="49" spans="7:8" ht="7.5" customHeight="1" thickBot="1">
      <c r="G49" s="7" t="s">
        <v>85</v>
      </c>
      <c r="H49">
        <v>0</v>
      </c>
    </row>
    <row r="50" spans="7:8" ht="30" customHeight="1" thickBot="1">
      <c r="G50" s="7" t="s">
        <v>86</v>
      </c>
      <c r="H50">
        <v>1</v>
      </c>
    </row>
    <row r="51" spans="7:8" ht="30" customHeight="1" thickBot="1">
      <c r="G51" s="7" t="s">
        <v>87</v>
      </c>
      <c r="H51">
        <v>2</v>
      </c>
    </row>
    <row r="52" spans="7:8" ht="30" customHeight="1" thickBot="1">
      <c r="G52" s="7" t="s">
        <v>88</v>
      </c>
      <c r="H52">
        <v>3</v>
      </c>
    </row>
    <row r="53" spans="7:8" ht="30" customHeight="1" thickBot="1">
      <c r="G53" s="7" t="s">
        <v>89</v>
      </c>
      <c r="H53">
        <v>4</v>
      </c>
    </row>
    <row r="54" spans="7:8" ht="30" customHeight="1" thickBot="1">
      <c r="G54" s="7" t="s">
        <v>90</v>
      </c>
      <c r="H54">
        <v>5</v>
      </c>
    </row>
    <row r="55" spans="7:8" ht="30" customHeight="1"/>
    <row r="56" spans="7:8" ht="30" customHeight="1" thickBot="1">
      <c r="G56" s="7" t="s">
        <v>71</v>
      </c>
      <c r="H56" t="s">
        <v>70</v>
      </c>
    </row>
    <row r="57" spans="7:8" ht="30" customHeight="1" thickBot="1">
      <c r="G57" s="7" t="s">
        <v>104</v>
      </c>
      <c r="H57">
        <v>1</v>
      </c>
    </row>
    <row r="58" spans="7:8" ht="30" customHeight="1" thickBot="1">
      <c r="G58" s="7" t="s">
        <v>105</v>
      </c>
      <c r="H58">
        <v>2</v>
      </c>
    </row>
    <row r="59" spans="7:8" ht="30" customHeight="1" thickBot="1">
      <c r="G59" s="7" t="s">
        <v>103</v>
      </c>
      <c r="H59">
        <v>3</v>
      </c>
    </row>
    <row r="60" spans="7:8" ht="30" customHeight="1" thickBot="1">
      <c r="G60" s="7" t="s">
        <v>106</v>
      </c>
      <c r="H60">
        <v>4</v>
      </c>
    </row>
    <row r="61" spans="7:8" ht="30" customHeight="1" thickBot="1">
      <c r="G61" s="7" t="s">
        <v>107</v>
      </c>
      <c r="H61">
        <v>5</v>
      </c>
    </row>
    <row r="62" spans="7:8" ht="30" customHeight="1"/>
    <row r="63" spans="7:8" ht="30" customHeight="1"/>
    <row r="64" spans="7:8" ht="30" customHeight="1"/>
    <row r="65" ht="30" customHeight="1"/>
    <row r="66" ht="30" customHeight="1"/>
    <row r="67" ht="30" customHeight="1"/>
    <row r="68" ht="30" customHeight="1"/>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14.xml><?xml version="1.0" encoding="utf-8"?>
<worksheet xmlns="http://schemas.openxmlformats.org/spreadsheetml/2006/main" xmlns:r="http://schemas.openxmlformats.org/officeDocument/2006/relationships">
  <dimension ref="A1:H68"/>
  <sheetViews>
    <sheetView zoomScaleNormal="100" zoomScaleSheetLayoutView="100" workbookViewId="0">
      <selection activeCell="B1" sqref="B1"/>
    </sheetView>
  </sheetViews>
  <sheetFormatPr defaultColWidth="8.85546875" defaultRowHeight="15"/>
  <cols>
    <col min="1" max="1" width="85.7109375" customWidth="1"/>
    <col min="2" max="2" width="42" customWidth="1"/>
    <col min="3" max="3" width="5.42578125" customWidth="1"/>
    <col min="7" max="7" width="43.140625" hidden="1" customWidth="1"/>
    <col min="8" max="8" width="9.140625" hidden="1" customWidth="1"/>
  </cols>
  <sheetData>
    <row r="1" spans="1:8" ht="15.75" thickBot="1"/>
    <row r="2" spans="1:8" ht="24" customHeight="1" thickBot="1">
      <c r="A2" s="14" t="s">
        <v>73</v>
      </c>
      <c r="B2" s="18">
        <f>IF(F2="SI",'Indice Schede'!B22,"non utilizzata")</f>
        <v>11</v>
      </c>
      <c r="D2" s="102" t="s">
        <v>74</v>
      </c>
      <c r="E2" s="103"/>
      <c r="F2" s="66" t="s">
        <v>30</v>
      </c>
      <c r="H2" t="s">
        <v>30</v>
      </c>
    </row>
    <row r="3" spans="1:8" ht="45" customHeight="1" thickBot="1">
      <c r="A3" s="109" t="s">
        <v>9</v>
      </c>
      <c r="B3" s="110"/>
      <c r="H3" t="s">
        <v>31</v>
      </c>
    </row>
    <row r="4" spans="1:8" ht="31.5" customHeight="1" thickBot="1">
      <c r="A4" s="107" t="s">
        <v>33</v>
      </c>
      <c r="B4" s="108"/>
      <c r="D4" s="104" t="s">
        <v>75</v>
      </c>
      <c r="E4" s="105"/>
      <c r="F4" s="106"/>
    </row>
    <row r="5" spans="1:8" ht="15.75" thickBot="1">
      <c r="A5" s="16" t="s">
        <v>34</v>
      </c>
      <c r="B5" s="17" t="s">
        <v>35</v>
      </c>
      <c r="G5" s="9" t="s">
        <v>71</v>
      </c>
      <c r="H5" t="s">
        <v>70</v>
      </c>
    </row>
    <row r="6" spans="1:8" ht="30" customHeight="1" thickBot="1">
      <c r="A6" s="100" t="s">
        <v>36</v>
      </c>
      <c r="B6" s="101"/>
      <c r="G6" s="10" t="s">
        <v>38</v>
      </c>
      <c r="H6">
        <v>1</v>
      </c>
    </row>
    <row r="7" spans="1:8" ht="30" customHeight="1" thickBot="1">
      <c r="A7" s="24" t="s">
        <v>37</v>
      </c>
      <c r="B7" s="64" t="s">
        <v>38</v>
      </c>
      <c r="G7" s="8" t="s">
        <v>39</v>
      </c>
      <c r="H7">
        <v>2</v>
      </c>
    </row>
    <row r="8" spans="1:8" ht="30" customHeight="1" thickBot="1">
      <c r="A8" s="23" t="s">
        <v>43</v>
      </c>
      <c r="B8" s="22">
        <f>VLOOKUP(B7,G5:H10,2,FALSE)</f>
        <v>1</v>
      </c>
      <c r="G8" s="7" t="s">
        <v>40</v>
      </c>
      <c r="H8">
        <v>3</v>
      </c>
    </row>
    <row r="9" spans="1:8" ht="30" customHeight="1" thickBot="1">
      <c r="A9" s="100" t="s">
        <v>44</v>
      </c>
      <c r="B9" s="101"/>
      <c r="G9" s="7" t="s">
        <v>41</v>
      </c>
      <c r="H9">
        <v>4</v>
      </c>
    </row>
    <row r="10" spans="1:8" ht="30" customHeight="1" thickBot="1">
      <c r="A10" s="25" t="s">
        <v>45</v>
      </c>
      <c r="B10" s="65" t="s">
        <v>47</v>
      </c>
      <c r="G10" s="7" t="s">
        <v>42</v>
      </c>
      <c r="H10">
        <v>5</v>
      </c>
    </row>
    <row r="11" spans="1:8" ht="30" customHeight="1" thickBot="1">
      <c r="A11" s="26" t="s">
        <v>43</v>
      </c>
      <c r="B11" s="22">
        <f>VLOOKUP(B10,G13:H15,2,FALSE)</f>
        <v>5</v>
      </c>
    </row>
    <row r="12" spans="1:8" ht="30" customHeight="1">
      <c r="A12" s="100" t="s">
        <v>48</v>
      </c>
      <c r="B12" s="101"/>
      <c r="G12" s="12"/>
    </row>
    <row r="13" spans="1:8" ht="30" customHeight="1" thickBot="1">
      <c r="A13" s="27" t="s">
        <v>49</v>
      </c>
      <c r="B13" s="65" t="s">
        <v>50</v>
      </c>
      <c r="G13" s="7" t="s">
        <v>71</v>
      </c>
      <c r="H13" t="s">
        <v>70</v>
      </c>
    </row>
    <row r="14" spans="1:8" ht="30" customHeight="1" thickBot="1">
      <c r="A14" s="26" t="s">
        <v>43</v>
      </c>
      <c r="B14" s="22">
        <f>VLOOKUP(B13,G17:H20,2,FALSE)</f>
        <v>1</v>
      </c>
      <c r="G14" s="7" t="s">
        <v>46</v>
      </c>
      <c r="H14">
        <v>2</v>
      </c>
    </row>
    <row r="15" spans="1:8" ht="30" customHeight="1" thickBot="1">
      <c r="A15" s="100" t="s">
        <v>53</v>
      </c>
      <c r="B15" s="101"/>
      <c r="G15" s="7" t="s">
        <v>47</v>
      </c>
      <c r="H15">
        <v>5</v>
      </c>
    </row>
    <row r="16" spans="1:8" ht="39" customHeight="1">
      <c r="A16" s="28" t="s">
        <v>54</v>
      </c>
      <c r="B16" s="64" t="s">
        <v>56</v>
      </c>
    </row>
    <row r="17" spans="1:8" ht="30" customHeight="1" thickBot="1">
      <c r="A17" s="15" t="s">
        <v>43</v>
      </c>
      <c r="B17" s="30">
        <f>VLOOKUP(B16,G22:H25,2,FALSE)</f>
        <v>3</v>
      </c>
      <c r="G17" s="7" t="s">
        <v>71</v>
      </c>
      <c r="H17" t="s">
        <v>70</v>
      </c>
    </row>
    <row r="18" spans="1:8" ht="30" customHeight="1" thickBot="1">
      <c r="A18" s="100" t="s">
        <v>58</v>
      </c>
      <c r="B18" s="101"/>
      <c r="G18" s="11" t="s">
        <v>50</v>
      </c>
      <c r="H18">
        <v>1</v>
      </c>
    </row>
    <row r="19" spans="1:8" ht="30" customHeight="1" thickBot="1">
      <c r="A19" s="29" t="s">
        <v>72</v>
      </c>
      <c r="B19" s="64" t="s">
        <v>59</v>
      </c>
      <c r="G19" s="11" t="s">
        <v>51</v>
      </c>
      <c r="H19">
        <v>3</v>
      </c>
    </row>
    <row r="20" spans="1:8" ht="30" customHeight="1" thickBot="1">
      <c r="A20" s="15" t="s">
        <v>43</v>
      </c>
      <c r="B20" s="30">
        <f>VLOOKUP(B19,G27:H29,2,FALSE)</f>
        <v>1</v>
      </c>
      <c r="G20" s="11" t="s">
        <v>52</v>
      </c>
      <c r="H20">
        <v>5</v>
      </c>
    </row>
    <row r="21" spans="1:8" ht="30" customHeight="1">
      <c r="A21" s="100" t="s">
        <v>61</v>
      </c>
      <c r="B21" s="101"/>
    </row>
    <row r="22" spans="1:8" ht="30" customHeight="1" thickBot="1">
      <c r="A22" s="29" t="s">
        <v>62</v>
      </c>
      <c r="B22" s="64" t="s">
        <v>63</v>
      </c>
      <c r="G22" s="7" t="s">
        <v>71</v>
      </c>
      <c r="H22" t="s">
        <v>70</v>
      </c>
    </row>
    <row r="23" spans="1:8" ht="30" customHeight="1" thickBot="1">
      <c r="A23" s="15" t="s">
        <v>43</v>
      </c>
      <c r="B23" s="30">
        <f>VLOOKUP(B22,G31:H36,2,FALSE)</f>
        <v>1</v>
      </c>
      <c r="G23" s="11" t="s">
        <v>55</v>
      </c>
      <c r="H23">
        <v>1</v>
      </c>
    </row>
    <row r="24" spans="1:8" ht="30" customHeight="1" thickBot="1">
      <c r="A24" s="19" t="s">
        <v>68</v>
      </c>
      <c r="B24" s="31">
        <f>IFERROR((B8+B11+B14+B17+B20+B23)/6,"-")</f>
        <v>2</v>
      </c>
      <c r="G24" s="13" t="s">
        <v>56</v>
      </c>
      <c r="H24">
        <v>3</v>
      </c>
    </row>
    <row r="25" spans="1:8" ht="30" customHeight="1" thickBot="1">
      <c r="A25" s="111" t="s">
        <v>69</v>
      </c>
      <c r="B25" s="112"/>
      <c r="G25" s="11" t="s">
        <v>57</v>
      </c>
      <c r="H25">
        <v>5</v>
      </c>
    </row>
    <row r="26" spans="1:8" ht="9.75" customHeight="1" thickBot="1"/>
    <row r="27" spans="1:8" ht="30" customHeight="1" thickBot="1">
      <c r="A27" s="107" t="s">
        <v>78</v>
      </c>
      <c r="B27" s="108"/>
      <c r="G27" s="7" t="s">
        <v>71</v>
      </c>
      <c r="H27" t="s">
        <v>70</v>
      </c>
    </row>
    <row r="28" spans="1:8" ht="30" customHeight="1" thickBot="1">
      <c r="A28" s="100" t="s">
        <v>79</v>
      </c>
      <c r="B28" s="101"/>
      <c r="G28" s="11" t="s">
        <v>59</v>
      </c>
      <c r="H28">
        <v>1</v>
      </c>
    </row>
    <row r="29" spans="1:8" ht="66.75" customHeight="1" thickBot="1">
      <c r="A29" s="29" t="s">
        <v>80</v>
      </c>
      <c r="B29" s="64" t="s">
        <v>96</v>
      </c>
      <c r="G29" s="11" t="s">
        <v>60</v>
      </c>
      <c r="H29">
        <v>5</v>
      </c>
    </row>
    <row r="30" spans="1:8" ht="30" customHeight="1" thickBot="1">
      <c r="A30" s="15" t="s">
        <v>43</v>
      </c>
      <c r="B30" s="30">
        <f>VLOOKUP(B29,G38:H43,2,FALSE)</f>
        <v>1</v>
      </c>
    </row>
    <row r="31" spans="1:8" ht="30" customHeight="1" thickBot="1">
      <c r="A31" s="100" t="s">
        <v>81</v>
      </c>
      <c r="B31" s="101"/>
      <c r="G31" s="7" t="s">
        <v>71</v>
      </c>
      <c r="H31" t="s">
        <v>70</v>
      </c>
    </row>
    <row r="32" spans="1:8" ht="42" customHeight="1" thickBot="1">
      <c r="A32" s="29" t="s">
        <v>82</v>
      </c>
      <c r="B32" s="64" t="s">
        <v>59</v>
      </c>
      <c r="G32" s="11" t="s">
        <v>63</v>
      </c>
      <c r="H32">
        <v>1</v>
      </c>
    </row>
    <row r="33" spans="1:8" ht="43.5" customHeight="1" thickBot="1">
      <c r="A33" s="15" t="s">
        <v>43</v>
      </c>
      <c r="B33" s="30">
        <f>VLOOKUP(B32,G27:H29,2,FALSE)</f>
        <v>1</v>
      </c>
      <c r="G33" s="11" t="s">
        <v>64</v>
      </c>
      <c r="H33">
        <v>2</v>
      </c>
    </row>
    <row r="34" spans="1:8" ht="30" customHeight="1" thickBot="1">
      <c r="A34" s="100" t="s">
        <v>83</v>
      </c>
      <c r="B34" s="101"/>
      <c r="G34" s="11" t="s">
        <v>65</v>
      </c>
      <c r="H34">
        <v>3</v>
      </c>
    </row>
    <row r="35" spans="1:8" ht="30" customHeight="1" thickBot="1">
      <c r="A35" s="29" t="s">
        <v>84</v>
      </c>
      <c r="B35" s="64" t="s">
        <v>85</v>
      </c>
      <c r="G35" s="11" t="s">
        <v>66</v>
      </c>
      <c r="H35">
        <v>4</v>
      </c>
    </row>
    <row r="36" spans="1:8" ht="30" customHeight="1" thickBot="1">
      <c r="A36" s="15" t="s">
        <v>43</v>
      </c>
      <c r="B36" s="30">
        <f>VLOOKUP(B35,G48:H54,2,FALSE)</f>
        <v>0</v>
      </c>
      <c r="G36" s="11" t="s">
        <v>67</v>
      </c>
      <c r="H36">
        <v>5</v>
      </c>
    </row>
    <row r="37" spans="1:8" ht="30" customHeight="1">
      <c r="A37" s="100" t="s">
        <v>91</v>
      </c>
      <c r="B37" s="101"/>
    </row>
    <row r="38" spans="1:8" ht="30" customHeight="1" thickBot="1">
      <c r="A38" s="29" t="s">
        <v>92</v>
      </c>
      <c r="B38" s="64" t="s">
        <v>107</v>
      </c>
      <c r="G38" s="7" t="s">
        <v>71</v>
      </c>
      <c r="H38" t="s">
        <v>70</v>
      </c>
    </row>
    <row r="39" spans="1:8" ht="30" customHeight="1" thickBot="1">
      <c r="A39" s="15" t="s">
        <v>43</v>
      </c>
      <c r="B39" s="30">
        <f>VLOOKUP(B38,G56:H61,2,FALSE)</f>
        <v>5</v>
      </c>
      <c r="G39" s="7" t="s">
        <v>96</v>
      </c>
      <c r="H39">
        <v>1</v>
      </c>
    </row>
    <row r="40" spans="1:8" ht="30" customHeight="1" thickBot="1">
      <c r="A40" s="32" t="s">
        <v>93</v>
      </c>
      <c r="B40" s="31">
        <f>IFERROR((B30+B33+B36+B39)/4,"-")</f>
        <v>1.75</v>
      </c>
      <c r="G40" s="7" t="s">
        <v>97</v>
      </c>
      <c r="H40">
        <v>2</v>
      </c>
    </row>
    <row r="41" spans="1:8" ht="30" customHeight="1" thickBot="1">
      <c r="A41" s="111" t="s">
        <v>94</v>
      </c>
      <c r="B41" s="112"/>
      <c r="G41" s="7" t="s">
        <v>98</v>
      </c>
      <c r="H41">
        <v>3</v>
      </c>
    </row>
    <row r="42" spans="1:8" ht="30" customHeight="1" thickBot="1">
      <c r="A42" s="20"/>
      <c r="B42" s="20"/>
      <c r="G42" s="7" t="s">
        <v>99</v>
      </c>
      <c r="H42">
        <v>4</v>
      </c>
    </row>
    <row r="43" spans="1:8" ht="30" customHeight="1" thickBot="1">
      <c r="A43" s="107" t="s">
        <v>95</v>
      </c>
      <c r="B43" s="115"/>
      <c r="G43" s="7" t="s">
        <v>100</v>
      </c>
      <c r="H43">
        <v>5</v>
      </c>
    </row>
    <row r="44" spans="1:8" ht="30" customHeight="1" thickBot="1">
      <c r="A44" s="33" t="s">
        <v>108</v>
      </c>
      <c r="B44" s="31">
        <f>IF(OR(B8="-",B11="-",B14="-",B17="-",B20="-",B23="-",B30="-",B33="-",B36="-",B39="-"),"Presenti campi non compilati",IFERROR(B24*B40,"-"))</f>
        <v>3.5</v>
      </c>
    </row>
    <row r="45" spans="1:8" ht="30" customHeight="1" thickBot="1">
      <c r="A45" s="34"/>
      <c r="B45" s="35"/>
    </row>
    <row r="46" spans="1:8" ht="30" customHeight="1" thickBot="1">
      <c r="A46" s="107" t="s">
        <v>112</v>
      </c>
      <c r="B46" s="115"/>
    </row>
    <row r="47" spans="1:8" ht="34.5" customHeight="1" thickBot="1">
      <c r="A47" s="113" t="s">
        <v>183</v>
      </c>
      <c r="B47" s="114"/>
    </row>
    <row r="48" spans="1:8" ht="12.75" customHeight="1" thickBot="1">
      <c r="G48" s="7" t="s">
        <v>71</v>
      </c>
      <c r="H48" t="s">
        <v>70</v>
      </c>
    </row>
    <row r="49" spans="7:8" ht="7.5" customHeight="1" thickBot="1">
      <c r="G49" s="7" t="s">
        <v>85</v>
      </c>
      <c r="H49">
        <v>0</v>
      </c>
    </row>
    <row r="50" spans="7:8" ht="30" customHeight="1" thickBot="1">
      <c r="G50" s="7" t="s">
        <v>86</v>
      </c>
      <c r="H50">
        <v>1</v>
      </c>
    </row>
    <row r="51" spans="7:8" ht="30" customHeight="1" thickBot="1">
      <c r="G51" s="7" t="s">
        <v>87</v>
      </c>
      <c r="H51">
        <v>2</v>
      </c>
    </row>
    <row r="52" spans="7:8" ht="30" customHeight="1" thickBot="1">
      <c r="G52" s="7" t="s">
        <v>88</v>
      </c>
      <c r="H52">
        <v>3</v>
      </c>
    </row>
    <row r="53" spans="7:8" ht="30" customHeight="1" thickBot="1">
      <c r="G53" s="7" t="s">
        <v>89</v>
      </c>
      <c r="H53">
        <v>4</v>
      </c>
    </row>
    <row r="54" spans="7:8" ht="30" customHeight="1" thickBot="1">
      <c r="G54" s="7" t="s">
        <v>90</v>
      </c>
      <c r="H54">
        <v>5</v>
      </c>
    </row>
    <row r="55" spans="7:8" ht="30" customHeight="1"/>
    <row r="56" spans="7:8" ht="30" customHeight="1" thickBot="1">
      <c r="G56" s="7" t="s">
        <v>71</v>
      </c>
      <c r="H56" t="s">
        <v>70</v>
      </c>
    </row>
    <row r="57" spans="7:8" ht="30" customHeight="1" thickBot="1">
      <c r="G57" s="7" t="s">
        <v>104</v>
      </c>
      <c r="H57">
        <v>1</v>
      </c>
    </row>
    <row r="58" spans="7:8" ht="30" customHeight="1" thickBot="1">
      <c r="G58" s="7" t="s">
        <v>105</v>
      </c>
      <c r="H58">
        <v>2</v>
      </c>
    </row>
    <row r="59" spans="7:8" ht="30" customHeight="1" thickBot="1">
      <c r="G59" s="7" t="s">
        <v>103</v>
      </c>
      <c r="H59">
        <v>3</v>
      </c>
    </row>
    <row r="60" spans="7:8" ht="30" customHeight="1" thickBot="1">
      <c r="G60" s="7" t="s">
        <v>106</v>
      </c>
      <c r="H60">
        <v>4</v>
      </c>
    </row>
    <row r="61" spans="7:8" ht="30" customHeight="1" thickBot="1">
      <c r="G61" s="7" t="s">
        <v>107</v>
      </c>
      <c r="H61">
        <v>5</v>
      </c>
    </row>
    <row r="62" spans="7:8" ht="30" customHeight="1"/>
    <row r="63" spans="7:8" ht="30" customHeight="1"/>
    <row r="64" spans="7:8" ht="30" customHeight="1"/>
    <row r="65" ht="30" customHeight="1"/>
    <row r="66" ht="30" customHeight="1"/>
    <row r="67" ht="30" customHeight="1"/>
    <row r="68" ht="30" customHeight="1"/>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15.xml><?xml version="1.0" encoding="utf-8"?>
<worksheet xmlns="http://schemas.openxmlformats.org/spreadsheetml/2006/main" xmlns:r="http://schemas.openxmlformats.org/officeDocument/2006/relationships">
  <dimension ref="A1:H68"/>
  <sheetViews>
    <sheetView zoomScaleNormal="100" zoomScaleSheetLayoutView="100" workbookViewId="0"/>
  </sheetViews>
  <sheetFormatPr defaultColWidth="8.85546875" defaultRowHeight="15"/>
  <cols>
    <col min="1" max="1" width="85.7109375" customWidth="1"/>
    <col min="2" max="2" width="42" customWidth="1"/>
    <col min="3" max="3" width="5.42578125" customWidth="1"/>
    <col min="7" max="7" width="43.140625" hidden="1" customWidth="1"/>
    <col min="8" max="8" width="9.140625" hidden="1" customWidth="1"/>
  </cols>
  <sheetData>
    <row r="1" spans="1:8" ht="15.75" thickBot="1"/>
    <row r="2" spans="1:8" ht="24" customHeight="1" thickBot="1">
      <c r="A2" s="14" t="s">
        <v>73</v>
      </c>
      <c r="B2" s="18">
        <f>IF(F2="SI",'Indice Schede'!B23,"non utilizzata")</f>
        <v>12</v>
      </c>
      <c r="D2" s="102" t="s">
        <v>74</v>
      </c>
      <c r="E2" s="103"/>
      <c r="F2" s="66" t="s">
        <v>30</v>
      </c>
      <c r="H2" t="s">
        <v>30</v>
      </c>
    </row>
    <row r="3" spans="1:8" ht="45" customHeight="1" thickBot="1">
      <c r="A3" s="109" t="s">
        <v>10</v>
      </c>
      <c r="B3" s="110"/>
      <c r="H3" t="s">
        <v>31</v>
      </c>
    </row>
    <row r="4" spans="1:8" ht="31.5" customHeight="1" thickBot="1">
      <c r="A4" s="107" t="s">
        <v>33</v>
      </c>
      <c r="B4" s="108"/>
      <c r="D4" s="104" t="s">
        <v>75</v>
      </c>
      <c r="E4" s="105"/>
      <c r="F4" s="106"/>
    </row>
    <row r="5" spans="1:8" ht="15.75" thickBot="1">
      <c r="A5" s="16" t="s">
        <v>34</v>
      </c>
      <c r="B5" s="17" t="s">
        <v>35</v>
      </c>
      <c r="G5" s="9" t="s">
        <v>71</v>
      </c>
      <c r="H5" t="s">
        <v>70</v>
      </c>
    </row>
    <row r="6" spans="1:8" ht="30" customHeight="1" thickBot="1">
      <c r="A6" s="100" t="s">
        <v>36</v>
      </c>
      <c r="B6" s="101"/>
      <c r="G6" s="10" t="s">
        <v>38</v>
      </c>
      <c r="H6">
        <v>1</v>
      </c>
    </row>
    <row r="7" spans="1:8" ht="30" customHeight="1" thickBot="1">
      <c r="A7" s="24" t="s">
        <v>37</v>
      </c>
      <c r="B7" s="64" t="s">
        <v>39</v>
      </c>
      <c r="G7" s="8" t="s">
        <v>39</v>
      </c>
      <c r="H7">
        <v>2</v>
      </c>
    </row>
    <row r="8" spans="1:8" ht="30" customHeight="1" thickBot="1">
      <c r="A8" s="23" t="s">
        <v>43</v>
      </c>
      <c r="B8" s="22">
        <f>VLOOKUP(B7,G5:H10,2,FALSE)</f>
        <v>2</v>
      </c>
      <c r="G8" s="7" t="s">
        <v>40</v>
      </c>
      <c r="H8">
        <v>3</v>
      </c>
    </row>
    <row r="9" spans="1:8" ht="30" customHeight="1" thickBot="1">
      <c r="A9" s="100" t="s">
        <v>44</v>
      </c>
      <c r="B9" s="101"/>
      <c r="G9" s="7" t="s">
        <v>41</v>
      </c>
      <c r="H9">
        <v>4</v>
      </c>
    </row>
    <row r="10" spans="1:8" ht="30" customHeight="1" thickBot="1">
      <c r="A10" s="25" t="s">
        <v>45</v>
      </c>
      <c r="B10" s="65" t="s">
        <v>47</v>
      </c>
      <c r="G10" s="7" t="s">
        <v>42</v>
      </c>
      <c r="H10">
        <v>5</v>
      </c>
    </row>
    <row r="11" spans="1:8" ht="30" customHeight="1" thickBot="1">
      <c r="A11" s="26" t="s">
        <v>43</v>
      </c>
      <c r="B11" s="22">
        <f>VLOOKUP(B10,G13:H15,2,FALSE)</f>
        <v>5</v>
      </c>
    </row>
    <row r="12" spans="1:8" ht="30" customHeight="1">
      <c r="A12" s="100" t="s">
        <v>48</v>
      </c>
      <c r="B12" s="101"/>
      <c r="G12" s="12"/>
    </row>
    <row r="13" spans="1:8" ht="30" customHeight="1" thickBot="1">
      <c r="A13" s="27" t="s">
        <v>49</v>
      </c>
      <c r="B13" s="65" t="s">
        <v>50</v>
      </c>
      <c r="G13" s="7" t="s">
        <v>71</v>
      </c>
      <c r="H13" t="s">
        <v>70</v>
      </c>
    </row>
    <row r="14" spans="1:8" ht="30" customHeight="1" thickBot="1">
      <c r="A14" s="26" t="s">
        <v>43</v>
      </c>
      <c r="B14" s="22">
        <f>VLOOKUP(B13,G17:H20,2,FALSE)</f>
        <v>1</v>
      </c>
      <c r="G14" s="7" t="s">
        <v>46</v>
      </c>
      <c r="H14">
        <v>2</v>
      </c>
    </row>
    <row r="15" spans="1:8" ht="30" customHeight="1" thickBot="1">
      <c r="A15" s="100" t="s">
        <v>53</v>
      </c>
      <c r="B15" s="101"/>
      <c r="G15" s="7" t="s">
        <v>47</v>
      </c>
      <c r="H15">
        <v>5</v>
      </c>
    </row>
    <row r="16" spans="1:8" ht="39" customHeight="1">
      <c r="A16" s="28" t="s">
        <v>54</v>
      </c>
      <c r="B16" s="64" t="s">
        <v>56</v>
      </c>
    </row>
    <row r="17" spans="1:8" ht="30" customHeight="1" thickBot="1">
      <c r="A17" s="15" t="s">
        <v>43</v>
      </c>
      <c r="B17" s="30">
        <f>VLOOKUP(B16,G22:H25,2,FALSE)</f>
        <v>3</v>
      </c>
      <c r="G17" s="7" t="s">
        <v>71</v>
      </c>
      <c r="H17" t="s">
        <v>70</v>
      </c>
    </row>
    <row r="18" spans="1:8" ht="30" customHeight="1" thickBot="1">
      <c r="A18" s="100" t="s">
        <v>58</v>
      </c>
      <c r="B18" s="101"/>
      <c r="G18" s="11" t="s">
        <v>50</v>
      </c>
      <c r="H18">
        <v>1</v>
      </c>
    </row>
    <row r="19" spans="1:8" ht="30" customHeight="1" thickBot="1">
      <c r="A19" s="29" t="s">
        <v>72</v>
      </c>
      <c r="B19" s="64" t="s">
        <v>59</v>
      </c>
      <c r="G19" s="11" t="s">
        <v>51</v>
      </c>
      <c r="H19">
        <v>3</v>
      </c>
    </row>
    <row r="20" spans="1:8" ht="30" customHeight="1" thickBot="1">
      <c r="A20" s="15" t="s">
        <v>43</v>
      </c>
      <c r="B20" s="30">
        <f>VLOOKUP(B19,G27:H29,2,FALSE)</f>
        <v>1</v>
      </c>
      <c r="G20" s="11" t="s">
        <v>52</v>
      </c>
      <c r="H20">
        <v>5</v>
      </c>
    </row>
    <row r="21" spans="1:8" ht="30" customHeight="1">
      <c r="A21" s="100" t="s">
        <v>61</v>
      </c>
      <c r="B21" s="101"/>
    </row>
    <row r="22" spans="1:8" ht="30" customHeight="1" thickBot="1">
      <c r="A22" s="29" t="s">
        <v>62</v>
      </c>
      <c r="B22" s="64" t="s">
        <v>63</v>
      </c>
      <c r="G22" s="7" t="s">
        <v>71</v>
      </c>
      <c r="H22" t="s">
        <v>70</v>
      </c>
    </row>
    <row r="23" spans="1:8" ht="30" customHeight="1" thickBot="1">
      <c r="A23" s="15" t="s">
        <v>43</v>
      </c>
      <c r="B23" s="30">
        <f>VLOOKUP(B22,G31:H36,2,FALSE)</f>
        <v>1</v>
      </c>
      <c r="G23" s="11" t="s">
        <v>55</v>
      </c>
      <c r="H23">
        <v>1</v>
      </c>
    </row>
    <row r="24" spans="1:8" ht="30" customHeight="1" thickBot="1">
      <c r="A24" s="19" t="s">
        <v>68</v>
      </c>
      <c r="B24" s="31">
        <f>IFERROR((B8+B11+B14+B17+B20+B23)/6,"-")</f>
        <v>2.1666666666666665</v>
      </c>
      <c r="G24" s="13" t="s">
        <v>56</v>
      </c>
      <c r="H24">
        <v>3</v>
      </c>
    </row>
    <row r="25" spans="1:8" ht="30" customHeight="1" thickBot="1">
      <c r="A25" s="111" t="s">
        <v>69</v>
      </c>
      <c r="B25" s="112"/>
      <c r="G25" s="11" t="s">
        <v>57</v>
      </c>
      <c r="H25">
        <v>5</v>
      </c>
    </row>
    <row r="26" spans="1:8" ht="9.75" customHeight="1" thickBot="1"/>
    <row r="27" spans="1:8" ht="30" customHeight="1" thickBot="1">
      <c r="A27" s="107" t="s">
        <v>78</v>
      </c>
      <c r="B27" s="108"/>
      <c r="G27" s="7" t="s">
        <v>71</v>
      </c>
      <c r="H27" t="s">
        <v>70</v>
      </c>
    </row>
    <row r="28" spans="1:8" ht="30" customHeight="1" thickBot="1">
      <c r="A28" s="100" t="s">
        <v>79</v>
      </c>
      <c r="B28" s="101"/>
      <c r="G28" s="11" t="s">
        <v>59</v>
      </c>
      <c r="H28">
        <v>1</v>
      </c>
    </row>
    <row r="29" spans="1:8" ht="66.75" customHeight="1" thickBot="1">
      <c r="A29" s="29" t="s">
        <v>80</v>
      </c>
      <c r="B29" s="64" t="s">
        <v>96</v>
      </c>
      <c r="G29" s="11" t="s">
        <v>60</v>
      </c>
      <c r="H29">
        <v>5</v>
      </c>
    </row>
    <row r="30" spans="1:8" ht="30" customHeight="1" thickBot="1">
      <c r="A30" s="15" t="s">
        <v>43</v>
      </c>
      <c r="B30" s="30">
        <f>VLOOKUP(B29,G38:H43,2,FALSE)</f>
        <v>1</v>
      </c>
    </row>
    <row r="31" spans="1:8" ht="30" customHeight="1" thickBot="1">
      <c r="A31" s="100" t="s">
        <v>81</v>
      </c>
      <c r="B31" s="101"/>
      <c r="G31" s="7" t="s">
        <v>71</v>
      </c>
      <c r="H31" t="s">
        <v>70</v>
      </c>
    </row>
    <row r="32" spans="1:8" ht="42" customHeight="1" thickBot="1">
      <c r="A32" s="29" t="s">
        <v>82</v>
      </c>
      <c r="B32" s="64" t="s">
        <v>59</v>
      </c>
      <c r="G32" s="11" t="s">
        <v>63</v>
      </c>
      <c r="H32">
        <v>1</v>
      </c>
    </row>
    <row r="33" spans="1:8" ht="43.5" customHeight="1" thickBot="1">
      <c r="A33" s="15" t="s">
        <v>43</v>
      </c>
      <c r="B33" s="30">
        <f>VLOOKUP(B32,G27:H29,2,FALSE)</f>
        <v>1</v>
      </c>
      <c r="G33" s="11" t="s">
        <v>64</v>
      </c>
      <c r="H33">
        <v>2</v>
      </c>
    </row>
    <row r="34" spans="1:8" ht="30" customHeight="1" thickBot="1">
      <c r="A34" s="100" t="s">
        <v>83</v>
      </c>
      <c r="B34" s="101"/>
      <c r="G34" s="11" t="s">
        <v>65</v>
      </c>
      <c r="H34">
        <v>3</v>
      </c>
    </row>
    <row r="35" spans="1:8" ht="30" customHeight="1" thickBot="1">
      <c r="A35" s="29" t="s">
        <v>84</v>
      </c>
      <c r="B35" s="64" t="s">
        <v>85</v>
      </c>
      <c r="G35" s="11" t="s">
        <v>66</v>
      </c>
      <c r="H35">
        <v>4</v>
      </c>
    </row>
    <row r="36" spans="1:8" ht="30" customHeight="1" thickBot="1">
      <c r="A36" s="15" t="s">
        <v>43</v>
      </c>
      <c r="B36" s="30">
        <f>VLOOKUP(B35,G48:H54,2,FALSE)</f>
        <v>0</v>
      </c>
      <c r="G36" s="11" t="s">
        <v>67</v>
      </c>
      <c r="H36">
        <v>5</v>
      </c>
    </row>
    <row r="37" spans="1:8" ht="30" customHeight="1">
      <c r="A37" s="100" t="s">
        <v>91</v>
      </c>
      <c r="B37" s="101"/>
    </row>
    <row r="38" spans="1:8" ht="30" customHeight="1" thickBot="1">
      <c r="A38" s="29" t="s">
        <v>92</v>
      </c>
      <c r="B38" s="64" t="s">
        <v>107</v>
      </c>
      <c r="G38" s="7" t="s">
        <v>71</v>
      </c>
      <c r="H38" t="s">
        <v>70</v>
      </c>
    </row>
    <row r="39" spans="1:8" ht="30" customHeight="1" thickBot="1">
      <c r="A39" s="15" t="s">
        <v>43</v>
      </c>
      <c r="B39" s="30">
        <f>VLOOKUP(B38,G56:H61,2,FALSE)</f>
        <v>5</v>
      </c>
      <c r="G39" s="7" t="s">
        <v>96</v>
      </c>
      <c r="H39">
        <v>1</v>
      </c>
    </row>
    <row r="40" spans="1:8" ht="30" customHeight="1" thickBot="1">
      <c r="A40" s="32" t="s">
        <v>93</v>
      </c>
      <c r="B40" s="31">
        <f>IFERROR((B30+B33+B36+B39)/4,"-")</f>
        <v>1.75</v>
      </c>
      <c r="G40" s="7" t="s">
        <v>97</v>
      </c>
      <c r="H40">
        <v>2</v>
      </c>
    </row>
    <row r="41" spans="1:8" ht="30" customHeight="1" thickBot="1">
      <c r="A41" s="111" t="s">
        <v>94</v>
      </c>
      <c r="B41" s="112"/>
      <c r="G41" s="7" t="s">
        <v>98</v>
      </c>
      <c r="H41">
        <v>3</v>
      </c>
    </row>
    <row r="42" spans="1:8" ht="30" customHeight="1" thickBot="1">
      <c r="A42" s="20"/>
      <c r="B42" s="20"/>
      <c r="G42" s="7" t="s">
        <v>99</v>
      </c>
      <c r="H42">
        <v>4</v>
      </c>
    </row>
    <row r="43" spans="1:8" ht="30" customHeight="1" thickBot="1">
      <c r="A43" s="107" t="s">
        <v>95</v>
      </c>
      <c r="B43" s="115"/>
      <c r="G43" s="7" t="s">
        <v>100</v>
      </c>
      <c r="H43">
        <v>5</v>
      </c>
    </row>
    <row r="44" spans="1:8" ht="30" customHeight="1" thickBot="1">
      <c r="A44" s="33" t="s">
        <v>108</v>
      </c>
      <c r="B44" s="31">
        <f>IF(OR(B8="-",B11="-",B14="-",B17="-",B20="-",B23="-",B30="-",B33="-",B36="-",B39="-"),"Presenti campi non compilati",IFERROR(B24*B40,"-"))</f>
        <v>3.7916666666666665</v>
      </c>
    </row>
    <row r="45" spans="1:8" ht="30" customHeight="1" thickBot="1">
      <c r="A45" s="34"/>
      <c r="B45" s="35"/>
    </row>
    <row r="46" spans="1:8" ht="30" customHeight="1" thickBot="1">
      <c r="A46" s="107" t="s">
        <v>112</v>
      </c>
      <c r="B46" s="115"/>
    </row>
    <row r="47" spans="1:8" ht="69" customHeight="1" thickBot="1">
      <c r="A47" s="113" t="s">
        <v>184</v>
      </c>
      <c r="B47" s="114"/>
    </row>
    <row r="48" spans="1:8" ht="12.75" customHeight="1" thickBot="1">
      <c r="G48" s="7" t="s">
        <v>71</v>
      </c>
      <c r="H48" t="s">
        <v>70</v>
      </c>
    </row>
    <row r="49" spans="7:8" ht="7.5" customHeight="1" thickBot="1">
      <c r="G49" s="7" t="s">
        <v>85</v>
      </c>
      <c r="H49">
        <v>0</v>
      </c>
    </row>
    <row r="50" spans="7:8" ht="30" customHeight="1" thickBot="1">
      <c r="G50" s="7" t="s">
        <v>86</v>
      </c>
      <c r="H50">
        <v>1</v>
      </c>
    </row>
    <row r="51" spans="7:8" ht="30" customHeight="1" thickBot="1">
      <c r="G51" s="7" t="s">
        <v>87</v>
      </c>
      <c r="H51">
        <v>2</v>
      </c>
    </row>
    <row r="52" spans="7:8" ht="30" customHeight="1" thickBot="1">
      <c r="G52" s="7" t="s">
        <v>88</v>
      </c>
      <c r="H52">
        <v>3</v>
      </c>
    </row>
    <row r="53" spans="7:8" ht="30" customHeight="1" thickBot="1">
      <c r="G53" s="7" t="s">
        <v>89</v>
      </c>
      <c r="H53">
        <v>4</v>
      </c>
    </row>
    <row r="54" spans="7:8" ht="30" customHeight="1" thickBot="1">
      <c r="G54" s="7" t="s">
        <v>90</v>
      </c>
      <c r="H54">
        <v>5</v>
      </c>
    </row>
    <row r="55" spans="7:8" ht="30" customHeight="1"/>
    <row r="56" spans="7:8" ht="30" customHeight="1" thickBot="1">
      <c r="G56" s="7" t="s">
        <v>71</v>
      </c>
      <c r="H56" t="s">
        <v>70</v>
      </c>
    </row>
    <row r="57" spans="7:8" ht="30" customHeight="1" thickBot="1">
      <c r="G57" s="7" t="s">
        <v>104</v>
      </c>
      <c r="H57">
        <v>1</v>
      </c>
    </row>
    <row r="58" spans="7:8" ht="30" customHeight="1" thickBot="1">
      <c r="G58" s="7" t="s">
        <v>105</v>
      </c>
      <c r="H58">
        <v>2</v>
      </c>
    </row>
    <row r="59" spans="7:8" ht="30" customHeight="1" thickBot="1">
      <c r="G59" s="7" t="s">
        <v>103</v>
      </c>
      <c r="H59">
        <v>3</v>
      </c>
    </row>
    <row r="60" spans="7:8" ht="30" customHeight="1" thickBot="1">
      <c r="G60" s="7" t="s">
        <v>106</v>
      </c>
      <c r="H60">
        <v>4</v>
      </c>
    </row>
    <row r="61" spans="7:8" ht="30" customHeight="1" thickBot="1">
      <c r="G61" s="7" t="s">
        <v>107</v>
      </c>
      <c r="H61">
        <v>5</v>
      </c>
    </row>
    <row r="62" spans="7:8" ht="30" customHeight="1"/>
    <row r="63" spans="7:8" ht="30" customHeight="1"/>
    <row r="64" spans="7:8" ht="30" customHeight="1"/>
    <row r="65" ht="30" customHeight="1"/>
    <row r="66" ht="30" customHeight="1"/>
    <row r="67" ht="30" customHeight="1"/>
    <row r="68" ht="30" customHeight="1"/>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16.xml><?xml version="1.0" encoding="utf-8"?>
<worksheet xmlns="http://schemas.openxmlformats.org/spreadsheetml/2006/main" xmlns:r="http://schemas.openxmlformats.org/officeDocument/2006/relationships">
  <dimension ref="A1:H68"/>
  <sheetViews>
    <sheetView topLeftCell="A43" zoomScaleNormal="100" zoomScaleSheetLayoutView="100" workbookViewId="0"/>
  </sheetViews>
  <sheetFormatPr defaultColWidth="8.85546875" defaultRowHeight="15"/>
  <cols>
    <col min="1" max="1" width="85.7109375" customWidth="1"/>
    <col min="2" max="2" width="42" customWidth="1"/>
    <col min="3" max="3" width="5.42578125" customWidth="1"/>
    <col min="7" max="7" width="43.140625" hidden="1" customWidth="1"/>
    <col min="8" max="8" width="9.140625" hidden="1" customWidth="1"/>
  </cols>
  <sheetData>
    <row r="1" spans="1:8" ht="15.75" thickBot="1"/>
    <row r="2" spans="1:8" ht="24" customHeight="1" thickBot="1">
      <c r="A2" s="14" t="s">
        <v>73</v>
      </c>
      <c r="B2" s="18">
        <f>IF(F2="SI",'Indice Schede'!B24,"non utilizzata")</f>
        <v>13</v>
      </c>
      <c r="D2" s="102" t="s">
        <v>74</v>
      </c>
      <c r="E2" s="103"/>
      <c r="F2" s="66" t="s">
        <v>30</v>
      </c>
      <c r="H2" t="s">
        <v>30</v>
      </c>
    </row>
    <row r="3" spans="1:8" ht="45" customHeight="1" thickBot="1">
      <c r="A3" s="109" t="s">
        <v>115</v>
      </c>
      <c r="B3" s="110"/>
      <c r="H3" t="s">
        <v>31</v>
      </c>
    </row>
    <row r="4" spans="1:8" ht="31.5" customHeight="1" thickBot="1">
      <c r="A4" s="107" t="s">
        <v>33</v>
      </c>
      <c r="B4" s="108"/>
      <c r="D4" s="104" t="s">
        <v>75</v>
      </c>
      <c r="E4" s="105"/>
      <c r="F4" s="106"/>
    </row>
    <row r="5" spans="1:8" ht="15.75" thickBot="1">
      <c r="A5" s="16" t="s">
        <v>34</v>
      </c>
      <c r="B5" s="17" t="s">
        <v>35</v>
      </c>
      <c r="G5" s="9" t="s">
        <v>71</v>
      </c>
      <c r="H5" t="s">
        <v>70</v>
      </c>
    </row>
    <row r="6" spans="1:8" ht="30" customHeight="1" thickBot="1">
      <c r="A6" s="100" t="s">
        <v>36</v>
      </c>
      <c r="B6" s="101"/>
      <c r="G6" s="10" t="s">
        <v>38</v>
      </c>
      <c r="H6">
        <v>1</v>
      </c>
    </row>
    <row r="7" spans="1:8" ht="30" customHeight="1" thickBot="1">
      <c r="A7" s="24" t="s">
        <v>37</v>
      </c>
      <c r="B7" s="64" t="s">
        <v>39</v>
      </c>
      <c r="G7" s="8" t="s">
        <v>39</v>
      </c>
      <c r="H7">
        <v>2</v>
      </c>
    </row>
    <row r="8" spans="1:8" ht="30" customHeight="1" thickBot="1">
      <c r="A8" s="23" t="s">
        <v>43</v>
      </c>
      <c r="B8" s="22">
        <f>VLOOKUP(B7,G5:H10,2,FALSE)</f>
        <v>2</v>
      </c>
      <c r="G8" s="7" t="s">
        <v>40</v>
      </c>
      <c r="H8">
        <v>3</v>
      </c>
    </row>
    <row r="9" spans="1:8" ht="30" customHeight="1" thickBot="1">
      <c r="A9" s="100" t="s">
        <v>44</v>
      </c>
      <c r="B9" s="101"/>
      <c r="G9" s="7" t="s">
        <v>41</v>
      </c>
      <c r="H9">
        <v>4</v>
      </c>
    </row>
    <row r="10" spans="1:8" ht="30" customHeight="1" thickBot="1">
      <c r="A10" s="25" t="s">
        <v>45</v>
      </c>
      <c r="B10" s="65" t="s">
        <v>47</v>
      </c>
      <c r="G10" s="7" t="s">
        <v>42</v>
      </c>
      <c r="H10">
        <v>5</v>
      </c>
    </row>
    <row r="11" spans="1:8" ht="30" customHeight="1" thickBot="1">
      <c r="A11" s="26" t="s">
        <v>43</v>
      </c>
      <c r="B11" s="22">
        <f>VLOOKUP(B10,G13:H15,2,FALSE)</f>
        <v>5</v>
      </c>
    </row>
    <row r="12" spans="1:8" ht="30" customHeight="1">
      <c r="A12" s="100" t="s">
        <v>48</v>
      </c>
      <c r="B12" s="101"/>
      <c r="G12" s="12"/>
    </row>
    <row r="13" spans="1:8" ht="30" customHeight="1" thickBot="1">
      <c r="A13" s="27" t="s">
        <v>49</v>
      </c>
      <c r="B13" s="65" t="s">
        <v>50</v>
      </c>
      <c r="G13" s="7" t="s">
        <v>71</v>
      </c>
      <c r="H13" t="s">
        <v>70</v>
      </c>
    </row>
    <row r="14" spans="1:8" ht="30" customHeight="1" thickBot="1">
      <c r="A14" s="26" t="s">
        <v>43</v>
      </c>
      <c r="B14" s="22">
        <f>VLOOKUP(B13,G17:H20,2,FALSE)</f>
        <v>1</v>
      </c>
      <c r="G14" s="7" t="s">
        <v>46</v>
      </c>
      <c r="H14">
        <v>2</v>
      </c>
    </row>
    <row r="15" spans="1:8" ht="30" customHeight="1" thickBot="1">
      <c r="A15" s="100" t="s">
        <v>53</v>
      </c>
      <c r="B15" s="101"/>
      <c r="G15" s="7" t="s">
        <v>47</v>
      </c>
      <c r="H15">
        <v>5</v>
      </c>
    </row>
    <row r="16" spans="1:8" ht="39" customHeight="1">
      <c r="A16" s="28" t="s">
        <v>54</v>
      </c>
      <c r="B16" s="64" t="s">
        <v>56</v>
      </c>
    </row>
    <row r="17" spans="1:8" ht="30" customHeight="1" thickBot="1">
      <c r="A17" s="15" t="s">
        <v>43</v>
      </c>
      <c r="B17" s="30">
        <f>VLOOKUP(B16,G22:H25,2,FALSE)</f>
        <v>3</v>
      </c>
      <c r="G17" s="7" t="s">
        <v>71</v>
      </c>
      <c r="H17" t="s">
        <v>70</v>
      </c>
    </row>
    <row r="18" spans="1:8" ht="30" customHeight="1" thickBot="1">
      <c r="A18" s="100" t="s">
        <v>58</v>
      </c>
      <c r="B18" s="101"/>
      <c r="G18" s="11" t="s">
        <v>50</v>
      </c>
      <c r="H18">
        <v>1</v>
      </c>
    </row>
    <row r="19" spans="1:8" ht="30" customHeight="1" thickBot="1">
      <c r="A19" s="29" t="s">
        <v>72</v>
      </c>
      <c r="B19" s="64" t="s">
        <v>59</v>
      </c>
      <c r="G19" s="11" t="s">
        <v>51</v>
      </c>
      <c r="H19">
        <v>3</v>
      </c>
    </row>
    <row r="20" spans="1:8" ht="30" customHeight="1" thickBot="1">
      <c r="A20" s="15" t="s">
        <v>43</v>
      </c>
      <c r="B20" s="30">
        <f>VLOOKUP(B19,G27:H29,2,FALSE)</f>
        <v>1</v>
      </c>
      <c r="G20" s="11" t="s">
        <v>52</v>
      </c>
      <c r="H20">
        <v>5</v>
      </c>
    </row>
    <row r="21" spans="1:8" ht="30" customHeight="1">
      <c r="A21" s="100" t="s">
        <v>61</v>
      </c>
      <c r="B21" s="101"/>
    </row>
    <row r="22" spans="1:8" ht="30" customHeight="1" thickBot="1">
      <c r="A22" s="29" t="s">
        <v>62</v>
      </c>
      <c r="B22" s="64" t="s">
        <v>63</v>
      </c>
      <c r="G22" s="7" t="s">
        <v>71</v>
      </c>
      <c r="H22" t="s">
        <v>70</v>
      </c>
    </row>
    <row r="23" spans="1:8" ht="30" customHeight="1" thickBot="1">
      <c r="A23" s="15" t="s">
        <v>43</v>
      </c>
      <c r="B23" s="30">
        <f>VLOOKUP(B22,G31:H36,2,FALSE)</f>
        <v>1</v>
      </c>
      <c r="G23" s="11" t="s">
        <v>55</v>
      </c>
      <c r="H23">
        <v>1</v>
      </c>
    </row>
    <row r="24" spans="1:8" ht="30" customHeight="1" thickBot="1">
      <c r="A24" s="19" t="s">
        <v>68</v>
      </c>
      <c r="B24" s="31">
        <f>IFERROR((B8+B11+B14+B17+B20+B23)/6,"-")</f>
        <v>2.1666666666666665</v>
      </c>
      <c r="G24" s="13" t="s">
        <v>56</v>
      </c>
      <c r="H24">
        <v>3</v>
      </c>
    </row>
    <row r="25" spans="1:8" ht="30" customHeight="1" thickBot="1">
      <c r="A25" s="111" t="s">
        <v>69</v>
      </c>
      <c r="B25" s="112"/>
      <c r="G25" s="11" t="s">
        <v>57</v>
      </c>
      <c r="H25">
        <v>5</v>
      </c>
    </row>
    <row r="26" spans="1:8" ht="9.75" customHeight="1" thickBot="1"/>
    <row r="27" spans="1:8" ht="30" customHeight="1" thickBot="1">
      <c r="A27" s="107" t="s">
        <v>78</v>
      </c>
      <c r="B27" s="108"/>
      <c r="G27" s="7" t="s">
        <v>71</v>
      </c>
      <c r="H27" t="s">
        <v>70</v>
      </c>
    </row>
    <row r="28" spans="1:8" ht="30" customHeight="1" thickBot="1">
      <c r="A28" s="100" t="s">
        <v>79</v>
      </c>
      <c r="B28" s="101"/>
      <c r="G28" s="11" t="s">
        <v>59</v>
      </c>
      <c r="H28">
        <v>1</v>
      </c>
    </row>
    <row r="29" spans="1:8" ht="66.75" customHeight="1" thickBot="1">
      <c r="A29" s="29" t="s">
        <v>80</v>
      </c>
      <c r="B29" s="64" t="s">
        <v>96</v>
      </c>
      <c r="G29" s="11" t="s">
        <v>60</v>
      </c>
      <c r="H29">
        <v>5</v>
      </c>
    </row>
    <row r="30" spans="1:8" ht="30" customHeight="1" thickBot="1">
      <c r="A30" s="15" t="s">
        <v>43</v>
      </c>
      <c r="B30" s="30">
        <f>VLOOKUP(B29,G38:H43,2,FALSE)</f>
        <v>1</v>
      </c>
    </row>
    <row r="31" spans="1:8" ht="30" customHeight="1" thickBot="1">
      <c r="A31" s="100" t="s">
        <v>81</v>
      </c>
      <c r="B31" s="101"/>
      <c r="G31" s="7" t="s">
        <v>71</v>
      </c>
      <c r="H31" t="s">
        <v>70</v>
      </c>
    </row>
    <row r="32" spans="1:8" ht="42" customHeight="1" thickBot="1">
      <c r="A32" s="29" t="s">
        <v>82</v>
      </c>
      <c r="B32" s="64" t="s">
        <v>59</v>
      </c>
      <c r="G32" s="11" t="s">
        <v>63</v>
      </c>
      <c r="H32">
        <v>1</v>
      </c>
    </row>
    <row r="33" spans="1:8" ht="43.5" customHeight="1" thickBot="1">
      <c r="A33" s="15" t="s">
        <v>43</v>
      </c>
      <c r="B33" s="30">
        <f>VLOOKUP(B32,G27:H29,2,FALSE)</f>
        <v>1</v>
      </c>
      <c r="G33" s="11" t="s">
        <v>64</v>
      </c>
      <c r="H33">
        <v>2</v>
      </c>
    </row>
    <row r="34" spans="1:8" ht="30" customHeight="1" thickBot="1">
      <c r="A34" s="100" t="s">
        <v>83</v>
      </c>
      <c r="B34" s="101"/>
      <c r="G34" s="11" t="s">
        <v>65</v>
      </c>
      <c r="H34">
        <v>3</v>
      </c>
    </row>
    <row r="35" spans="1:8" ht="30" customHeight="1" thickBot="1">
      <c r="A35" s="29" t="s">
        <v>84</v>
      </c>
      <c r="B35" s="64" t="s">
        <v>85</v>
      </c>
      <c r="G35" s="11" t="s">
        <v>66</v>
      </c>
      <c r="H35">
        <v>4</v>
      </c>
    </row>
    <row r="36" spans="1:8" ht="30" customHeight="1" thickBot="1">
      <c r="A36" s="15" t="s">
        <v>43</v>
      </c>
      <c r="B36" s="30">
        <f>VLOOKUP(B35,G48:H54,2,FALSE)</f>
        <v>0</v>
      </c>
      <c r="G36" s="11" t="s">
        <v>67</v>
      </c>
      <c r="H36">
        <v>5</v>
      </c>
    </row>
    <row r="37" spans="1:8" ht="30" customHeight="1">
      <c r="A37" s="100" t="s">
        <v>91</v>
      </c>
      <c r="B37" s="101"/>
    </row>
    <row r="38" spans="1:8" ht="30" customHeight="1" thickBot="1">
      <c r="A38" s="29" t="s">
        <v>92</v>
      </c>
      <c r="B38" s="64" t="s">
        <v>105</v>
      </c>
      <c r="G38" s="7" t="s">
        <v>71</v>
      </c>
      <c r="H38" t="s">
        <v>70</v>
      </c>
    </row>
    <row r="39" spans="1:8" ht="30" customHeight="1" thickBot="1">
      <c r="A39" s="15" t="s">
        <v>43</v>
      </c>
      <c r="B39" s="30">
        <f>VLOOKUP(B38,G56:H61,2,FALSE)</f>
        <v>2</v>
      </c>
      <c r="G39" s="7" t="s">
        <v>96</v>
      </c>
      <c r="H39">
        <v>1</v>
      </c>
    </row>
    <row r="40" spans="1:8" ht="30" customHeight="1" thickBot="1">
      <c r="A40" s="32" t="s">
        <v>93</v>
      </c>
      <c r="B40" s="31">
        <f>IFERROR((B30+B33+B36+B39)/4,"-")</f>
        <v>1</v>
      </c>
      <c r="G40" s="7" t="s">
        <v>97</v>
      </c>
      <c r="H40">
        <v>2</v>
      </c>
    </row>
    <row r="41" spans="1:8" ht="30" customHeight="1" thickBot="1">
      <c r="A41" s="111" t="s">
        <v>94</v>
      </c>
      <c r="B41" s="112"/>
      <c r="G41" s="7" t="s">
        <v>98</v>
      </c>
      <c r="H41">
        <v>3</v>
      </c>
    </row>
    <row r="42" spans="1:8" ht="30" customHeight="1" thickBot="1">
      <c r="A42" s="20"/>
      <c r="B42" s="20"/>
      <c r="G42" s="7" t="s">
        <v>99</v>
      </c>
      <c r="H42">
        <v>4</v>
      </c>
    </row>
    <row r="43" spans="1:8" ht="30" customHeight="1" thickBot="1">
      <c r="A43" s="107" t="s">
        <v>95</v>
      </c>
      <c r="B43" s="115"/>
      <c r="G43" s="7" t="s">
        <v>100</v>
      </c>
      <c r="H43">
        <v>5</v>
      </c>
    </row>
    <row r="44" spans="1:8" ht="30" customHeight="1" thickBot="1">
      <c r="A44" s="33" t="s">
        <v>108</v>
      </c>
      <c r="B44" s="31">
        <f>IF(OR(B8="-",B11="-",B14="-",B17="-",B20="-",B23="-",B30="-",B33="-",B36="-",B39="-"),"Presenti campi non compilati",IFERROR(B24*B40,"-"))</f>
        <v>2.1666666666666665</v>
      </c>
    </row>
    <row r="45" spans="1:8" ht="30" customHeight="1" thickBot="1">
      <c r="A45" s="34"/>
      <c r="B45" s="35"/>
    </row>
    <row r="46" spans="1:8" ht="30" customHeight="1" thickBot="1">
      <c r="A46" s="107" t="s">
        <v>112</v>
      </c>
      <c r="B46" s="115"/>
    </row>
    <row r="47" spans="1:8" ht="66.75" customHeight="1" thickBot="1">
      <c r="A47" s="113" t="s">
        <v>185</v>
      </c>
      <c r="B47" s="114"/>
    </row>
    <row r="48" spans="1:8" ht="12.75" customHeight="1" thickBot="1">
      <c r="G48" s="7" t="s">
        <v>71</v>
      </c>
      <c r="H48" t="s">
        <v>70</v>
      </c>
    </row>
    <row r="49" spans="7:8" ht="7.5" customHeight="1" thickBot="1">
      <c r="G49" s="7" t="s">
        <v>85</v>
      </c>
      <c r="H49">
        <v>0</v>
      </c>
    </row>
    <row r="50" spans="7:8" ht="30" customHeight="1" thickBot="1">
      <c r="G50" s="7" t="s">
        <v>86</v>
      </c>
      <c r="H50">
        <v>1</v>
      </c>
    </row>
    <row r="51" spans="7:8" ht="30" customHeight="1" thickBot="1">
      <c r="G51" s="7" t="s">
        <v>87</v>
      </c>
      <c r="H51">
        <v>2</v>
      </c>
    </row>
    <row r="52" spans="7:8" ht="30" customHeight="1" thickBot="1">
      <c r="G52" s="7" t="s">
        <v>88</v>
      </c>
      <c r="H52">
        <v>3</v>
      </c>
    </row>
    <row r="53" spans="7:8" ht="30" customHeight="1" thickBot="1">
      <c r="G53" s="7" t="s">
        <v>89</v>
      </c>
      <c r="H53">
        <v>4</v>
      </c>
    </row>
    <row r="54" spans="7:8" ht="30" customHeight="1" thickBot="1">
      <c r="G54" s="7" t="s">
        <v>90</v>
      </c>
      <c r="H54">
        <v>5</v>
      </c>
    </row>
    <row r="55" spans="7:8" ht="30" customHeight="1"/>
    <row r="56" spans="7:8" ht="30" customHeight="1" thickBot="1">
      <c r="G56" s="7" t="s">
        <v>71</v>
      </c>
      <c r="H56" t="s">
        <v>70</v>
      </c>
    </row>
    <row r="57" spans="7:8" ht="30" customHeight="1" thickBot="1">
      <c r="G57" s="7" t="s">
        <v>104</v>
      </c>
      <c r="H57">
        <v>1</v>
      </c>
    </row>
    <row r="58" spans="7:8" ht="30" customHeight="1" thickBot="1">
      <c r="G58" s="7" t="s">
        <v>105</v>
      </c>
      <c r="H58">
        <v>2</v>
      </c>
    </row>
    <row r="59" spans="7:8" ht="30" customHeight="1" thickBot="1">
      <c r="G59" s="7" t="s">
        <v>103</v>
      </c>
      <c r="H59">
        <v>3</v>
      </c>
    </row>
    <row r="60" spans="7:8" ht="30" customHeight="1" thickBot="1">
      <c r="G60" s="7" t="s">
        <v>106</v>
      </c>
      <c r="H60">
        <v>4</v>
      </c>
    </row>
    <row r="61" spans="7:8" ht="30" customHeight="1" thickBot="1">
      <c r="G61" s="7" t="s">
        <v>107</v>
      </c>
      <c r="H61">
        <v>5</v>
      </c>
    </row>
    <row r="62" spans="7:8" ht="30" customHeight="1"/>
    <row r="63" spans="7:8" ht="30" customHeight="1"/>
    <row r="64" spans="7:8" ht="30" customHeight="1"/>
    <row r="65" ht="30" customHeight="1"/>
    <row r="66" ht="30" customHeight="1"/>
    <row r="67" ht="30" customHeight="1"/>
    <row r="68" ht="30" customHeight="1"/>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17.xml><?xml version="1.0" encoding="utf-8"?>
<worksheet xmlns="http://schemas.openxmlformats.org/spreadsheetml/2006/main" xmlns:r="http://schemas.openxmlformats.org/officeDocument/2006/relationships">
  <dimension ref="A1:H68"/>
  <sheetViews>
    <sheetView zoomScaleNormal="100" zoomScaleSheetLayoutView="100" workbookViewId="0">
      <selection activeCell="D4" sqref="D4:F4"/>
    </sheetView>
  </sheetViews>
  <sheetFormatPr defaultColWidth="8.85546875" defaultRowHeight="15"/>
  <cols>
    <col min="1" max="1" width="85.7109375" customWidth="1"/>
    <col min="2" max="2" width="42" customWidth="1"/>
    <col min="3" max="3" width="5.42578125" customWidth="1"/>
    <col min="7" max="7" width="43.140625" hidden="1" customWidth="1"/>
    <col min="8" max="8" width="9.140625" hidden="1" customWidth="1"/>
  </cols>
  <sheetData>
    <row r="1" spans="1:8" ht="15.75" thickBot="1"/>
    <row r="2" spans="1:8" ht="24" customHeight="1" thickBot="1">
      <c r="A2" s="14" t="s">
        <v>73</v>
      </c>
      <c r="B2" s="18">
        <f>IF(F2="SI",'Indice Schede'!B25,"non utilizzata")</f>
        <v>14</v>
      </c>
      <c r="D2" s="102" t="s">
        <v>74</v>
      </c>
      <c r="E2" s="103"/>
      <c r="F2" s="66" t="s">
        <v>30</v>
      </c>
      <c r="H2" t="s">
        <v>30</v>
      </c>
    </row>
    <row r="3" spans="1:8" ht="45" customHeight="1" thickBot="1">
      <c r="A3" s="109" t="s">
        <v>116</v>
      </c>
      <c r="B3" s="110"/>
      <c r="H3" t="s">
        <v>31</v>
      </c>
    </row>
    <row r="4" spans="1:8" ht="31.5" customHeight="1" thickBot="1">
      <c r="A4" s="107" t="s">
        <v>33</v>
      </c>
      <c r="B4" s="108"/>
      <c r="D4" s="104" t="s">
        <v>75</v>
      </c>
      <c r="E4" s="105"/>
      <c r="F4" s="106"/>
    </row>
    <row r="5" spans="1:8" ht="15.75" thickBot="1">
      <c r="A5" s="16" t="s">
        <v>34</v>
      </c>
      <c r="B5" s="17" t="s">
        <v>35</v>
      </c>
      <c r="G5" s="9" t="s">
        <v>71</v>
      </c>
      <c r="H5" t="s">
        <v>70</v>
      </c>
    </row>
    <row r="6" spans="1:8" ht="30" customHeight="1" thickBot="1">
      <c r="A6" s="100" t="s">
        <v>36</v>
      </c>
      <c r="B6" s="101"/>
      <c r="G6" s="10" t="s">
        <v>38</v>
      </c>
      <c r="H6">
        <v>1</v>
      </c>
    </row>
    <row r="7" spans="1:8" ht="30" customHeight="1" thickBot="1">
      <c r="A7" s="24" t="s">
        <v>37</v>
      </c>
      <c r="B7" s="64" t="s">
        <v>40</v>
      </c>
      <c r="G7" s="8" t="s">
        <v>39</v>
      </c>
      <c r="H7">
        <v>2</v>
      </c>
    </row>
    <row r="8" spans="1:8" ht="30" customHeight="1" thickBot="1">
      <c r="A8" s="23" t="s">
        <v>43</v>
      </c>
      <c r="B8" s="22">
        <f>VLOOKUP(B7,G5:H10,2,FALSE)</f>
        <v>3</v>
      </c>
      <c r="G8" s="7" t="s">
        <v>40</v>
      </c>
      <c r="H8">
        <v>3</v>
      </c>
    </row>
    <row r="9" spans="1:8" ht="30" customHeight="1" thickBot="1">
      <c r="A9" s="100" t="s">
        <v>44</v>
      </c>
      <c r="B9" s="101"/>
      <c r="G9" s="7" t="s">
        <v>41</v>
      </c>
      <c r="H9">
        <v>4</v>
      </c>
    </row>
    <row r="10" spans="1:8" ht="30" customHeight="1" thickBot="1">
      <c r="A10" s="25" t="s">
        <v>45</v>
      </c>
      <c r="B10" s="65" t="s">
        <v>47</v>
      </c>
      <c r="G10" s="7" t="s">
        <v>42</v>
      </c>
      <c r="H10">
        <v>5</v>
      </c>
    </row>
    <row r="11" spans="1:8" ht="30" customHeight="1" thickBot="1">
      <c r="A11" s="26" t="s">
        <v>43</v>
      </c>
      <c r="B11" s="22">
        <f>VLOOKUP(B10,G13:H15,2,FALSE)</f>
        <v>5</v>
      </c>
    </row>
    <row r="12" spans="1:8" ht="30" customHeight="1">
      <c r="A12" s="100" t="s">
        <v>48</v>
      </c>
      <c r="B12" s="101"/>
      <c r="G12" s="12"/>
    </row>
    <row r="13" spans="1:8" ht="30" customHeight="1" thickBot="1">
      <c r="A13" s="27" t="s">
        <v>49</v>
      </c>
      <c r="B13" s="65" t="s">
        <v>50</v>
      </c>
      <c r="G13" s="7" t="s">
        <v>71</v>
      </c>
      <c r="H13" t="s">
        <v>70</v>
      </c>
    </row>
    <row r="14" spans="1:8" ht="30" customHeight="1" thickBot="1">
      <c r="A14" s="26" t="s">
        <v>43</v>
      </c>
      <c r="B14" s="22">
        <f>VLOOKUP(B13,G17:H20,2,FALSE)</f>
        <v>1</v>
      </c>
      <c r="G14" s="7" t="s">
        <v>46</v>
      </c>
      <c r="H14">
        <v>2</v>
      </c>
    </row>
    <row r="15" spans="1:8" ht="30" customHeight="1" thickBot="1">
      <c r="A15" s="100" t="s">
        <v>53</v>
      </c>
      <c r="B15" s="101"/>
      <c r="G15" s="7" t="s">
        <v>47</v>
      </c>
      <c r="H15">
        <v>5</v>
      </c>
    </row>
    <row r="16" spans="1:8" ht="39" customHeight="1">
      <c r="A16" s="28" t="s">
        <v>54</v>
      </c>
      <c r="B16" s="64" t="s">
        <v>57</v>
      </c>
    </row>
    <row r="17" spans="1:8" ht="30" customHeight="1" thickBot="1">
      <c r="A17" s="15" t="s">
        <v>43</v>
      </c>
      <c r="B17" s="30">
        <f>VLOOKUP(B16,G22:H25,2,FALSE)</f>
        <v>5</v>
      </c>
      <c r="G17" s="7" t="s">
        <v>71</v>
      </c>
      <c r="H17" t="s">
        <v>70</v>
      </c>
    </row>
    <row r="18" spans="1:8" ht="30" customHeight="1" thickBot="1">
      <c r="A18" s="100" t="s">
        <v>58</v>
      </c>
      <c r="B18" s="101"/>
      <c r="G18" s="11" t="s">
        <v>50</v>
      </c>
      <c r="H18">
        <v>1</v>
      </c>
    </row>
    <row r="19" spans="1:8" ht="30" customHeight="1" thickBot="1">
      <c r="A19" s="29" t="s">
        <v>72</v>
      </c>
      <c r="B19" s="64" t="s">
        <v>60</v>
      </c>
      <c r="G19" s="11" t="s">
        <v>51</v>
      </c>
      <c r="H19">
        <v>3</v>
      </c>
    </row>
    <row r="20" spans="1:8" ht="30" customHeight="1" thickBot="1">
      <c r="A20" s="15" t="s">
        <v>43</v>
      </c>
      <c r="B20" s="30">
        <f>VLOOKUP(B19,G27:H29,2,FALSE)</f>
        <v>5</v>
      </c>
      <c r="G20" s="11" t="s">
        <v>52</v>
      </c>
      <c r="H20">
        <v>5</v>
      </c>
    </row>
    <row r="21" spans="1:8" ht="30" customHeight="1">
      <c r="A21" s="100" t="s">
        <v>61</v>
      </c>
      <c r="B21" s="101"/>
    </row>
    <row r="22" spans="1:8" ht="30" customHeight="1" thickBot="1">
      <c r="A22" s="29" t="s">
        <v>62</v>
      </c>
      <c r="B22" s="64" t="s">
        <v>63</v>
      </c>
      <c r="G22" s="7" t="s">
        <v>71</v>
      </c>
      <c r="H22" t="s">
        <v>70</v>
      </c>
    </row>
    <row r="23" spans="1:8" ht="30" customHeight="1" thickBot="1">
      <c r="A23" s="15" t="s">
        <v>43</v>
      </c>
      <c r="B23" s="30">
        <f>VLOOKUP(B22,G31:H36,2,FALSE)</f>
        <v>1</v>
      </c>
      <c r="G23" s="11" t="s">
        <v>55</v>
      </c>
      <c r="H23">
        <v>1</v>
      </c>
    </row>
    <row r="24" spans="1:8" ht="30" customHeight="1" thickBot="1">
      <c r="A24" s="19" t="s">
        <v>68</v>
      </c>
      <c r="B24" s="31">
        <f>IFERROR((B8+B11+B14+B17+B20+B23)/6,"-")</f>
        <v>3.3333333333333335</v>
      </c>
      <c r="G24" s="13" t="s">
        <v>56</v>
      </c>
      <c r="H24">
        <v>3</v>
      </c>
    </row>
    <row r="25" spans="1:8" ht="30" customHeight="1" thickBot="1">
      <c r="A25" s="111" t="s">
        <v>69</v>
      </c>
      <c r="B25" s="112"/>
      <c r="G25" s="11" t="s">
        <v>57</v>
      </c>
      <c r="H25">
        <v>5</v>
      </c>
    </row>
    <row r="26" spans="1:8" ht="9.75" customHeight="1" thickBot="1"/>
    <row r="27" spans="1:8" ht="30" customHeight="1" thickBot="1">
      <c r="A27" s="107" t="s">
        <v>78</v>
      </c>
      <c r="B27" s="108"/>
      <c r="G27" s="7" t="s">
        <v>71</v>
      </c>
      <c r="H27" t="s">
        <v>70</v>
      </c>
    </row>
    <row r="28" spans="1:8" ht="30" customHeight="1" thickBot="1">
      <c r="A28" s="100" t="s">
        <v>79</v>
      </c>
      <c r="B28" s="101"/>
      <c r="G28" s="11" t="s">
        <v>59</v>
      </c>
      <c r="H28">
        <v>1</v>
      </c>
    </row>
    <row r="29" spans="1:8" ht="66.75" customHeight="1" thickBot="1">
      <c r="A29" s="29" t="s">
        <v>80</v>
      </c>
      <c r="B29" s="64" t="s">
        <v>96</v>
      </c>
      <c r="G29" s="11" t="s">
        <v>60</v>
      </c>
      <c r="H29">
        <v>5</v>
      </c>
    </row>
    <row r="30" spans="1:8" ht="30" customHeight="1" thickBot="1">
      <c r="A30" s="15" t="s">
        <v>43</v>
      </c>
      <c r="B30" s="30">
        <f>VLOOKUP(B29,G38:H43,2,FALSE)</f>
        <v>1</v>
      </c>
    </row>
    <row r="31" spans="1:8" ht="30" customHeight="1" thickBot="1">
      <c r="A31" s="100" t="s">
        <v>81</v>
      </c>
      <c r="B31" s="101"/>
      <c r="G31" s="7" t="s">
        <v>71</v>
      </c>
      <c r="H31" t="s">
        <v>70</v>
      </c>
    </row>
    <row r="32" spans="1:8" ht="42" customHeight="1" thickBot="1">
      <c r="A32" s="29" t="s">
        <v>82</v>
      </c>
      <c r="B32" s="64" t="s">
        <v>59</v>
      </c>
      <c r="G32" s="11" t="s">
        <v>63</v>
      </c>
      <c r="H32">
        <v>1</v>
      </c>
    </row>
    <row r="33" spans="1:8" ht="43.5" customHeight="1" thickBot="1">
      <c r="A33" s="15" t="s">
        <v>43</v>
      </c>
      <c r="B33" s="30">
        <f>VLOOKUP(B32,G27:H29,2,FALSE)</f>
        <v>1</v>
      </c>
      <c r="G33" s="11" t="s">
        <v>64</v>
      </c>
      <c r="H33">
        <v>2</v>
      </c>
    </row>
    <row r="34" spans="1:8" ht="30" customHeight="1" thickBot="1">
      <c r="A34" s="100" t="s">
        <v>83</v>
      </c>
      <c r="B34" s="101"/>
      <c r="G34" s="11" t="s">
        <v>65</v>
      </c>
      <c r="H34">
        <v>3</v>
      </c>
    </row>
    <row r="35" spans="1:8" ht="30" customHeight="1" thickBot="1">
      <c r="A35" s="29" t="s">
        <v>84</v>
      </c>
      <c r="B35" s="64" t="s">
        <v>85</v>
      </c>
      <c r="G35" s="11" t="s">
        <v>66</v>
      </c>
      <c r="H35">
        <v>4</v>
      </c>
    </row>
    <row r="36" spans="1:8" ht="30" customHeight="1" thickBot="1">
      <c r="A36" s="15" t="s">
        <v>43</v>
      </c>
      <c r="B36" s="30">
        <f>VLOOKUP(B35,G48:H54,2,FALSE)</f>
        <v>0</v>
      </c>
      <c r="G36" s="11" t="s">
        <v>67</v>
      </c>
      <c r="H36">
        <v>5</v>
      </c>
    </row>
    <row r="37" spans="1:8" ht="30" customHeight="1">
      <c r="A37" s="100" t="s">
        <v>91</v>
      </c>
      <c r="B37" s="101"/>
    </row>
    <row r="38" spans="1:8" ht="30" customHeight="1" thickBot="1">
      <c r="A38" s="29" t="s">
        <v>92</v>
      </c>
      <c r="B38" s="64" t="s">
        <v>105</v>
      </c>
      <c r="G38" s="7" t="s">
        <v>71</v>
      </c>
      <c r="H38" t="s">
        <v>70</v>
      </c>
    </row>
    <row r="39" spans="1:8" ht="30" customHeight="1" thickBot="1">
      <c r="A39" s="15" t="s">
        <v>43</v>
      </c>
      <c r="B39" s="30">
        <f>VLOOKUP(B38,G56:H61,2,FALSE)</f>
        <v>2</v>
      </c>
      <c r="G39" s="7" t="s">
        <v>96</v>
      </c>
      <c r="H39">
        <v>1</v>
      </c>
    </row>
    <row r="40" spans="1:8" ht="30" customHeight="1" thickBot="1">
      <c r="A40" s="32" t="s">
        <v>93</v>
      </c>
      <c r="B40" s="31">
        <f>IFERROR((B30+B33+B36+B39)/4,"-")</f>
        <v>1</v>
      </c>
      <c r="G40" s="7" t="s">
        <v>97</v>
      </c>
      <c r="H40">
        <v>2</v>
      </c>
    </row>
    <row r="41" spans="1:8" ht="30" customHeight="1" thickBot="1">
      <c r="A41" s="111" t="s">
        <v>94</v>
      </c>
      <c r="B41" s="112"/>
      <c r="G41" s="7" t="s">
        <v>98</v>
      </c>
      <c r="H41">
        <v>3</v>
      </c>
    </row>
    <row r="42" spans="1:8" ht="30" customHeight="1" thickBot="1">
      <c r="A42" s="20"/>
      <c r="B42" s="20"/>
      <c r="G42" s="7" t="s">
        <v>99</v>
      </c>
      <c r="H42">
        <v>4</v>
      </c>
    </row>
    <row r="43" spans="1:8" ht="30" customHeight="1" thickBot="1">
      <c r="A43" s="107" t="s">
        <v>95</v>
      </c>
      <c r="B43" s="115"/>
      <c r="G43" s="7" t="s">
        <v>100</v>
      </c>
      <c r="H43">
        <v>5</v>
      </c>
    </row>
    <row r="44" spans="1:8" ht="30" customHeight="1" thickBot="1">
      <c r="A44" s="33" t="s">
        <v>108</v>
      </c>
      <c r="B44" s="31">
        <f>IF(OR(B8="-",B11="-",B14="-",B17="-",B20="-",B23="-",B30="-",B33="-",B36="-",B39="-"),"Presenti campi non compilati",IFERROR(B24*B40,"-"))</f>
        <v>3.3333333333333335</v>
      </c>
    </row>
    <row r="45" spans="1:8" ht="30" customHeight="1" thickBot="1">
      <c r="A45" s="34"/>
      <c r="B45" s="35"/>
    </row>
    <row r="46" spans="1:8" ht="30" customHeight="1" thickBot="1">
      <c r="A46" s="107" t="s">
        <v>112</v>
      </c>
      <c r="B46" s="115"/>
    </row>
    <row r="47" spans="1:8" ht="84" customHeight="1" thickBot="1">
      <c r="A47" s="113" t="s">
        <v>186</v>
      </c>
      <c r="B47" s="114"/>
    </row>
    <row r="48" spans="1:8" ht="12.75" customHeight="1" thickBot="1">
      <c r="G48" s="7" t="s">
        <v>71</v>
      </c>
      <c r="H48" t="s">
        <v>70</v>
      </c>
    </row>
    <row r="49" spans="7:8" ht="7.5" customHeight="1" thickBot="1">
      <c r="G49" s="7" t="s">
        <v>85</v>
      </c>
      <c r="H49">
        <v>0</v>
      </c>
    </row>
    <row r="50" spans="7:8" ht="30" customHeight="1" thickBot="1">
      <c r="G50" s="7" t="s">
        <v>86</v>
      </c>
      <c r="H50">
        <v>1</v>
      </c>
    </row>
    <row r="51" spans="7:8" ht="30" customHeight="1" thickBot="1">
      <c r="G51" s="7" t="s">
        <v>87</v>
      </c>
      <c r="H51">
        <v>2</v>
      </c>
    </row>
    <row r="52" spans="7:8" ht="30" customHeight="1" thickBot="1">
      <c r="G52" s="7" t="s">
        <v>88</v>
      </c>
      <c r="H52">
        <v>3</v>
      </c>
    </row>
    <row r="53" spans="7:8" ht="30" customHeight="1" thickBot="1">
      <c r="G53" s="7" t="s">
        <v>89</v>
      </c>
      <c r="H53">
        <v>4</v>
      </c>
    </row>
    <row r="54" spans="7:8" ht="30" customHeight="1" thickBot="1">
      <c r="G54" s="7" t="s">
        <v>90</v>
      </c>
      <c r="H54">
        <v>5</v>
      </c>
    </row>
    <row r="55" spans="7:8" ht="30" customHeight="1"/>
    <row r="56" spans="7:8" ht="30" customHeight="1" thickBot="1">
      <c r="G56" s="7" t="s">
        <v>71</v>
      </c>
      <c r="H56" t="s">
        <v>70</v>
      </c>
    </row>
    <row r="57" spans="7:8" ht="30" customHeight="1" thickBot="1">
      <c r="G57" s="7" t="s">
        <v>104</v>
      </c>
      <c r="H57">
        <v>1</v>
      </c>
    </row>
    <row r="58" spans="7:8" ht="30" customHeight="1" thickBot="1">
      <c r="G58" s="7" t="s">
        <v>105</v>
      </c>
      <c r="H58">
        <v>2</v>
      </c>
    </row>
    <row r="59" spans="7:8" ht="30" customHeight="1" thickBot="1">
      <c r="G59" s="7" t="s">
        <v>103</v>
      </c>
      <c r="H59">
        <v>3</v>
      </c>
    </row>
    <row r="60" spans="7:8" ht="30" customHeight="1" thickBot="1">
      <c r="G60" s="7" t="s">
        <v>106</v>
      </c>
      <c r="H60">
        <v>4</v>
      </c>
    </row>
    <row r="61" spans="7:8" ht="30" customHeight="1" thickBot="1">
      <c r="G61" s="7" t="s">
        <v>107</v>
      </c>
      <c r="H61">
        <v>5</v>
      </c>
    </row>
    <row r="62" spans="7:8" ht="30" customHeight="1"/>
    <row r="63" spans="7:8" ht="30" customHeight="1"/>
    <row r="64" spans="7:8" ht="30" customHeight="1"/>
    <row r="65" ht="30" customHeight="1"/>
    <row r="66" ht="30" customHeight="1"/>
    <row r="67" ht="30" customHeight="1"/>
    <row r="68" ht="30" customHeight="1"/>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18.xml><?xml version="1.0" encoding="utf-8"?>
<worksheet xmlns="http://schemas.openxmlformats.org/spreadsheetml/2006/main" xmlns:r="http://schemas.openxmlformats.org/officeDocument/2006/relationships">
  <dimension ref="A1:H68"/>
  <sheetViews>
    <sheetView topLeftCell="A40" zoomScaleNormal="100" zoomScaleSheetLayoutView="100" workbookViewId="0">
      <selection activeCell="A47" sqref="A47:B47"/>
    </sheetView>
  </sheetViews>
  <sheetFormatPr defaultColWidth="8.85546875" defaultRowHeight="15"/>
  <cols>
    <col min="1" max="1" width="85.7109375" customWidth="1"/>
    <col min="2" max="2" width="42" customWidth="1"/>
    <col min="3" max="3" width="5.42578125" customWidth="1"/>
    <col min="7" max="7" width="43.140625" hidden="1" customWidth="1"/>
    <col min="8" max="8" width="9.140625" hidden="1" customWidth="1"/>
  </cols>
  <sheetData>
    <row r="1" spans="1:8" ht="15.75" thickBot="1"/>
    <row r="2" spans="1:8" ht="24" customHeight="1" thickBot="1">
      <c r="A2" s="14" t="s">
        <v>73</v>
      </c>
      <c r="B2" s="18">
        <f>IF(F2="SI",'Indice Schede'!B26,"non utilizzata")</f>
        <v>15</v>
      </c>
      <c r="D2" s="102" t="s">
        <v>74</v>
      </c>
      <c r="E2" s="103"/>
      <c r="F2" s="66" t="s">
        <v>30</v>
      </c>
      <c r="H2" t="s">
        <v>30</v>
      </c>
    </row>
    <row r="3" spans="1:8" ht="45" customHeight="1" thickBot="1">
      <c r="A3" s="109" t="s">
        <v>219</v>
      </c>
      <c r="B3" s="110"/>
      <c r="H3" t="s">
        <v>31</v>
      </c>
    </row>
    <row r="4" spans="1:8" ht="31.5" customHeight="1" thickBot="1">
      <c r="A4" s="107" t="s">
        <v>33</v>
      </c>
      <c r="B4" s="108"/>
      <c r="D4" s="104" t="s">
        <v>75</v>
      </c>
      <c r="E4" s="105"/>
      <c r="F4" s="106"/>
    </row>
    <row r="5" spans="1:8" ht="15.75" thickBot="1">
      <c r="A5" s="16" t="s">
        <v>34</v>
      </c>
      <c r="B5" s="17" t="s">
        <v>35</v>
      </c>
      <c r="G5" s="9" t="s">
        <v>71</v>
      </c>
      <c r="H5" t="s">
        <v>70</v>
      </c>
    </row>
    <row r="6" spans="1:8" ht="30" customHeight="1" thickBot="1">
      <c r="A6" s="100" t="s">
        <v>36</v>
      </c>
      <c r="B6" s="101"/>
      <c r="G6" s="10" t="s">
        <v>38</v>
      </c>
      <c r="H6">
        <v>1</v>
      </c>
    </row>
    <row r="7" spans="1:8" ht="30" customHeight="1" thickBot="1">
      <c r="A7" s="24" t="s">
        <v>37</v>
      </c>
      <c r="B7" s="64" t="s">
        <v>41</v>
      </c>
      <c r="G7" s="8" t="s">
        <v>39</v>
      </c>
      <c r="H7">
        <v>2</v>
      </c>
    </row>
    <row r="8" spans="1:8" ht="30" customHeight="1" thickBot="1">
      <c r="A8" s="23" t="s">
        <v>43</v>
      </c>
      <c r="B8" s="22">
        <v>1</v>
      </c>
      <c r="G8" s="7" t="s">
        <v>40</v>
      </c>
      <c r="H8">
        <v>3</v>
      </c>
    </row>
    <row r="9" spans="1:8" ht="30" customHeight="1" thickBot="1">
      <c r="A9" s="100" t="s">
        <v>44</v>
      </c>
      <c r="B9" s="101"/>
      <c r="G9" s="7" t="s">
        <v>41</v>
      </c>
      <c r="H9">
        <v>4</v>
      </c>
    </row>
    <row r="10" spans="1:8" ht="30" customHeight="1" thickBot="1">
      <c r="A10" s="25" t="s">
        <v>45</v>
      </c>
      <c r="B10" s="65" t="s">
        <v>47</v>
      </c>
      <c r="G10" s="7" t="s">
        <v>42</v>
      </c>
      <c r="H10">
        <v>5</v>
      </c>
    </row>
    <row r="11" spans="1:8" ht="30" customHeight="1" thickBot="1">
      <c r="A11" s="26" t="s">
        <v>43</v>
      </c>
      <c r="B11" s="22">
        <f>VLOOKUP(B10,G13:H15,2,FALSE)</f>
        <v>5</v>
      </c>
    </row>
    <row r="12" spans="1:8" ht="30" customHeight="1">
      <c r="A12" s="100" t="s">
        <v>48</v>
      </c>
      <c r="B12" s="101"/>
      <c r="G12" s="12"/>
    </row>
    <row r="13" spans="1:8" ht="30" customHeight="1" thickBot="1">
      <c r="A13" s="27" t="s">
        <v>49</v>
      </c>
      <c r="B13" s="65" t="s">
        <v>50</v>
      </c>
      <c r="G13" s="7" t="s">
        <v>71</v>
      </c>
      <c r="H13" t="s">
        <v>70</v>
      </c>
    </row>
    <row r="14" spans="1:8" ht="30" customHeight="1" thickBot="1">
      <c r="A14" s="26" t="s">
        <v>43</v>
      </c>
      <c r="B14" s="22">
        <v>3</v>
      </c>
      <c r="G14" s="7" t="s">
        <v>46</v>
      </c>
      <c r="H14">
        <v>2</v>
      </c>
    </row>
    <row r="15" spans="1:8" ht="30" customHeight="1" thickBot="1">
      <c r="A15" s="100" t="s">
        <v>53</v>
      </c>
      <c r="B15" s="101"/>
      <c r="G15" s="7" t="s">
        <v>47</v>
      </c>
      <c r="H15">
        <v>5</v>
      </c>
    </row>
    <row r="16" spans="1:8" ht="39" customHeight="1">
      <c r="A16" s="28" t="s">
        <v>54</v>
      </c>
      <c r="B16" s="64" t="s">
        <v>56</v>
      </c>
    </row>
    <row r="17" spans="1:8" ht="30" customHeight="1" thickBot="1">
      <c r="A17" s="15" t="s">
        <v>43</v>
      </c>
      <c r="B17" s="30">
        <v>5</v>
      </c>
      <c r="G17" s="7" t="s">
        <v>71</v>
      </c>
      <c r="H17" t="s">
        <v>70</v>
      </c>
    </row>
    <row r="18" spans="1:8" ht="30" customHeight="1" thickBot="1">
      <c r="A18" s="100" t="s">
        <v>58</v>
      </c>
      <c r="B18" s="101"/>
      <c r="G18" s="11" t="s">
        <v>50</v>
      </c>
      <c r="H18">
        <v>1</v>
      </c>
    </row>
    <row r="19" spans="1:8" ht="30" customHeight="1" thickBot="1">
      <c r="A19" s="29" t="s">
        <v>72</v>
      </c>
      <c r="B19" s="64" t="s">
        <v>60</v>
      </c>
      <c r="G19" s="11" t="s">
        <v>51</v>
      </c>
      <c r="H19">
        <v>3</v>
      </c>
    </row>
    <row r="20" spans="1:8" ht="30" customHeight="1" thickBot="1">
      <c r="A20" s="15" t="s">
        <v>43</v>
      </c>
      <c r="B20" s="30">
        <v>1</v>
      </c>
      <c r="G20" s="11" t="s">
        <v>52</v>
      </c>
      <c r="H20">
        <v>5</v>
      </c>
    </row>
    <row r="21" spans="1:8" ht="30" customHeight="1">
      <c r="A21" s="100" t="s">
        <v>61</v>
      </c>
      <c r="B21" s="101"/>
    </row>
    <row r="22" spans="1:8" ht="30" customHeight="1" thickBot="1">
      <c r="A22" s="29" t="s">
        <v>62</v>
      </c>
      <c r="B22" s="64" t="s">
        <v>63</v>
      </c>
      <c r="G22" s="7" t="s">
        <v>71</v>
      </c>
      <c r="H22" t="s">
        <v>70</v>
      </c>
    </row>
    <row r="23" spans="1:8" ht="30" customHeight="1" thickBot="1">
      <c r="A23" s="15" t="s">
        <v>43</v>
      </c>
      <c r="B23" s="30">
        <v>2</v>
      </c>
      <c r="G23" s="11" t="s">
        <v>55</v>
      </c>
      <c r="H23">
        <v>1</v>
      </c>
    </row>
    <row r="24" spans="1:8" ht="30" customHeight="1" thickBot="1">
      <c r="A24" s="19" t="s">
        <v>68</v>
      </c>
      <c r="B24" s="31">
        <f>IFERROR((B8+B11+B14+B17+B20+B23)/6,"-")</f>
        <v>2.8333333333333335</v>
      </c>
      <c r="G24" s="13" t="s">
        <v>56</v>
      </c>
      <c r="H24">
        <v>3</v>
      </c>
    </row>
    <row r="25" spans="1:8" ht="30" customHeight="1" thickBot="1">
      <c r="A25" s="111" t="s">
        <v>69</v>
      </c>
      <c r="B25" s="112"/>
      <c r="G25" s="11" t="s">
        <v>57</v>
      </c>
      <c r="H25">
        <v>5</v>
      </c>
    </row>
    <row r="26" spans="1:8" ht="9.75" customHeight="1" thickBot="1"/>
    <row r="27" spans="1:8" ht="30" customHeight="1" thickBot="1">
      <c r="A27" s="107" t="s">
        <v>78</v>
      </c>
      <c r="B27" s="108"/>
      <c r="G27" s="7" t="s">
        <v>71</v>
      </c>
      <c r="H27" t="s">
        <v>70</v>
      </c>
    </row>
    <row r="28" spans="1:8" ht="30" customHeight="1" thickBot="1">
      <c r="A28" s="100" t="s">
        <v>79</v>
      </c>
      <c r="B28" s="101"/>
      <c r="G28" s="11" t="s">
        <v>59</v>
      </c>
      <c r="H28">
        <v>1</v>
      </c>
    </row>
    <row r="29" spans="1:8" ht="66.75" customHeight="1" thickBot="1">
      <c r="A29" s="29" t="s">
        <v>80</v>
      </c>
      <c r="B29" s="64" t="s">
        <v>96</v>
      </c>
      <c r="G29" s="11" t="s">
        <v>60</v>
      </c>
      <c r="H29">
        <v>5</v>
      </c>
    </row>
    <row r="30" spans="1:8" ht="30" customHeight="1" thickBot="1">
      <c r="A30" s="15" t="s">
        <v>43</v>
      </c>
      <c r="B30" s="30">
        <f>VLOOKUP(B29,G38:H43,2,FALSE)</f>
        <v>1</v>
      </c>
    </row>
    <row r="31" spans="1:8" ht="30" customHeight="1" thickBot="1">
      <c r="A31" s="100" t="s">
        <v>81</v>
      </c>
      <c r="B31" s="101"/>
      <c r="G31" s="7" t="s">
        <v>71</v>
      </c>
      <c r="H31" t="s">
        <v>70</v>
      </c>
    </row>
    <row r="32" spans="1:8" ht="42" customHeight="1" thickBot="1">
      <c r="A32" s="29" t="s">
        <v>82</v>
      </c>
      <c r="B32" s="64" t="s">
        <v>59</v>
      </c>
      <c r="G32" s="11" t="s">
        <v>63</v>
      </c>
      <c r="H32">
        <v>1</v>
      </c>
    </row>
    <row r="33" spans="1:8" ht="43.5" customHeight="1" thickBot="1">
      <c r="A33" s="15" t="s">
        <v>43</v>
      </c>
      <c r="B33" s="30">
        <f>VLOOKUP(B32,G27:H29,2,FALSE)</f>
        <v>1</v>
      </c>
      <c r="G33" s="11" t="s">
        <v>64</v>
      </c>
      <c r="H33">
        <v>2</v>
      </c>
    </row>
    <row r="34" spans="1:8" ht="30" customHeight="1" thickBot="1">
      <c r="A34" s="100" t="s">
        <v>83</v>
      </c>
      <c r="B34" s="101"/>
      <c r="G34" s="11" t="s">
        <v>65</v>
      </c>
      <c r="H34">
        <v>3</v>
      </c>
    </row>
    <row r="35" spans="1:8" ht="30" customHeight="1" thickBot="1">
      <c r="A35" s="29" t="s">
        <v>84</v>
      </c>
      <c r="B35" s="64" t="s">
        <v>85</v>
      </c>
      <c r="G35" s="11" t="s">
        <v>66</v>
      </c>
      <c r="H35">
        <v>4</v>
      </c>
    </row>
    <row r="36" spans="1:8" ht="30" customHeight="1" thickBot="1">
      <c r="A36" s="15" t="s">
        <v>43</v>
      </c>
      <c r="B36" s="30">
        <f>VLOOKUP(B35,G48:H54,2,FALSE)</f>
        <v>0</v>
      </c>
      <c r="G36" s="11" t="s">
        <v>67</v>
      </c>
      <c r="H36">
        <v>5</v>
      </c>
    </row>
    <row r="37" spans="1:8" ht="30" customHeight="1">
      <c r="A37" s="100" t="s">
        <v>91</v>
      </c>
      <c r="B37" s="101"/>
    </row>
    <row r="38" spans="1:8" ht="30" customHeight="1" thickBot="1">
      <c r="A38" s="29" t="s">
        <v>92</v>
      </c>
      <c r="B38" s="64" t="s">
        <v>103</v>
      </c>
      <c r="G38" s="7" t="s">
        <v>71</v>
      </c>
      <c r="H38" t="s">
        <v>70</v>
      </c>
    </row>
    <row r="39" spans="1:8" ht="30" customHeight="1" thickBot="1">
      <c r="A39" s="15" t="s">
        <v>43</v>
      </c>
      <c r="B39" s="30">
        <v>2</v>
      </c>
      <c r="G39" s="7" t="s">
        <v>96</v>
      </c>
      <c r="H39">
        <v>1</v>
      </c>
    </row>
    <row r="40" spans="1:8" ht="30" customHeight="1" thickBot="1">
      <c r="A40" s="32" t="s">
        <v>93</v>
      </c>
      <c r="B40" s="31">
        <f>IFERROR((B30+B33+B36+B39)/4,"-")</f>
        <v>1</v>
      </c>
      <c r="G40" s="7" t="s">
        <v>97</v>
      </c>
      <c r="H40">
        <v>2</v>
      </c>
    </row>
    <row r="41" spans="1:8" ht="30" customHeight="1" thickBot="1">
      <c r="A41" s="111" t="s">
        <v>94</v>
      </c>
      <c r="B41" s="112"/>
      <c r="G41" s="7" t="s">
        <v>98</v>
      </c>
      <c r="H41">
        <v>3</v>
      </c>
    </row>
    <row r="42" spans="1:8" ht="30" customHeight="1" thickBot="1">
      <c r="A42" s="20"/>
      <c r="B42" s="20"/>
      <c r="G42" s="7" t="s">
        <v>99</v>
      </c>
      <c r="H42">
        <v>4</v>
      </c>
    </row>
    <row r="43" spans="1:8" ht="30" customHeight="1" thickBot="1">
      <c r="A43" s="107" t="s">
        <v>95</v>
      </c>
      <c r="B43" s="115"/>
      <c r="G43" s="7" t="s">
        <v>100</v>
      </c>
      <c r="H43">
        <v>5</v>
      </c>
    </row>
    <row r="44" spans="1:8" ht="30" customHeight="1" thickBot="1">
      <c r="A44" s="33" t="s">
        <v>108</v>
      </c>
      <c r="B44" s="31">
        <f>IF(OR(B8="-",B11="-",B14="-",B17="-",B20="-",B23="-",B30="-",B33="-",B36="-",B39="-"),"Presenti campi non compilati",IFERROR(B24*B40,"-"))</f>
        <v>2.8333333333333335</v>
      </c>
    </row>
    <row r="45" spans="1:8" ht="30" customHeight="1" thickBot="1">
      <c r="A45" s="34"/>
      <c r="B45" s="35"/>
    </row>
    <row r="46" spans="1:8" ht="30" customHeight="1" thickBot="1">
      <c r="A46" s="107" t="s">
        <v>112</v>
      </c>
      <c r="B46" s="115"/>
    </row>
    <row r="47" spans="1:8" ht="51.75" customHeight="1" thickBot="1">
      <c r="A47" s="113" t="s">
        <v>220</v>
      </c>
      <c r="B47" s="114"/>
    </row>
    <row r="48" spans="1:8" ht="12.75" customHeight="1" thickBot="1">
      <c r="G48" s="7" t="s">
        <v>71</v>
      </c>
      <c r="H48" t="s">
        <v>70</v>
      </c>
    </row>
    <row r="49" spans="7:8" ht="7.5" customHeight="1" thickBot="1">
      <c r="G49" s="7" t="s">
        <v>85</v>
      </c>
      <c r="H49">
        <v>0</v>
      </c>
    </row>
    <row r="50" spans="7:8" ht="30" customHeight="1" thickBot="1">
      <c r="G50" s="7" t="s">
        <v>86</v>
      </c>
      <c r="H50">
        <v>1</v>
      </c>
    </row>
    <row r="51" spans="7:8" ht="30" customHeight="1" thickBot="1">
      <c r="G51" s="7" t="s">
        <v>87</v>
      </c>
      <c r="H51">
        <v>2</v>
      </c>
    </row>
    <row r="52" spans="7:8" ht="30" customHeight="1" thickBot="1">
      <c r="G52" s="7" t="s">
        <v>88</v>
      </c>
      <c r="H52">
        <v>3</v>
      </c>
    </row>
    <row r="53" spans="7:8" ht="30" customHeight="1" thickBot="1">
      <c r="G53" s="7" t="s">
        <v>89</v>
      </c>
      <c r="H53">
        <v>4</v>
      </c>
    </row>
    <row r="54" spans="7:8" ht="30" customHeight="1" thickBot="1">
      <c r="G54" s="7" t="s">
        <v>90</v>
      </c>
      <c r="H54">
        <v>5</v>
      </c>
    </row>
    <row r="55" spans="7:8" ht="30" customHeight="1"/>
    <row r="56" spans="7:8" ht="30" customHeight="1" thickBot="1">
      <c r="G56" s="7" t="s">
        <v>71</v>
      </c>
      <c r="H56" t="s">
        <v>70</v>
      </c>
    </row>
    <row r="57" spans="7:8" ht="30" customHeight="1" thickBot="1">
      <c r="G57" s="7" t="s">
        <v>104</v>
      </c>
      <c r="H57">
        <v>1</v>
      </c>
    </row>
    <row r="58" spans="7:8" ht="30" customHeight="1" thickBot="1">
      <c r="G58" s="7" t="s">
        <v>105</v>
      </c>
      <c r="H58">
        <v>2</v>
      </c>
    </row>
    <row r="59" spans="7:8" ht="30" customHeight="1" thickBot="1">
      <c r="G59" s="7" t="s">
        <v>103</v>
      </c>
      <c r="H59">
        <v>3</v>
      </c>
    </row>
    <row r="60" spans="7:8" ht="30" customHeight="1" thickBot="1">
      <c r="G60" s="7" t="s">
        <v>106</v>
      </c>
      <c r="H60">
        <v>4</v>
      </c>
    </row>
    <row r="61" spans="7:8" ht="30" customHeight="1" thickBot="1">
      <c r="G61" s="7" t="s">
        <v>107</v>
      </c>
      <c r="H61">
        <v>5</v>
      </c>
    </row>
    <row r="62" spans="7:8" ht="30" customHeight="1"/>
    <row r="63" spans="7:8" ht="30" customHeight="1"/>
    <row r="64" spans="7:8" ht="30" customHeight="1"/>
    <row r="65" ht="30" customHeight="1"/>
    <row r="66" ht="30" customHeight="1"/>
    <row r="67" ht="30" customHeight="1"/>
    <row r="68" ht="30" customHeight="1"/>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19.xml><?xml version="1.0" encoding="utf-8"?>
<worksheet xmlns="http://schemas.openxmlformats.org/spreadsheetml/2006/main" xmlns:r="http://schemas.openxmlformats.org/officeDocument/2006/relationships">
  <dimension ref="A1:H68"/>
  <sheetViews>
    <sheetView topLeftCell="A34" zoomScaleNormal="100" zoomScaleSheetLayoutView="100" workbookViewId="0"/>
  </sheetViews>
  <sheetFormatPr defaultColWidth="8.85546875" defaultRowHeight="15"/>
  <cols>
    <col min="1" max="1" width="85.7109375" customWidth="1"/>
    <col min="2" max="2" width="42" customWidth="1"/>
    <col min="3" max="3" width="5.42578125" customWidth="1"/>
    <col min="7" max="7" width="43.140625" hidden="1" customWidth="1"/>
    <col min="8" max="8" width="9.140625" hidden="1" customWidth="1"/>
  </cols>
  <sheetData>
    <row r="1" spans="1:8" ht="15.75" thickBot="1"/>
    <row r="2" spans="1:8" ht="24" customHeight="1" thickBot="1">
      <c r="A2" s="14" t="s">
        <v>73</v>
      </c>
      <c r="B2" s="18">
        <f>IF(F2="SI",'Indice Schede'!B27,"non utilizzata")</f>
        <v>16</v>
      </c>
      <c r="D2" s="102" t="s">
        <v>74</v>
      </c>
      <c r="E2" s="103"/>
      <c r="F2" s="66" t="s">
        <v>30</v>
      </c>
      <c r="H2" t="s">
        <v>30</v>
      </c>
    </row>
    <row r="3" spans="1:8" ht="45" customHeight="1" thickBot="1">
      <c r="A3" s="109" t="s">
        <v>11</v>
      </c>
      <c r="B3" s="110"/>
      <c r="H3" t="s">
        <v>31</v>
      </c>
    </row>
    <row r="4" spans="1:8" ht="31.5" customHeight="1" thickBot="1">
      <c r="A4" s="107" t="s">
        <v>33</v>
      </c>
      <c r="B4" s="108"/>
      <c r="D4" s="104" t="s">
        <v>75</v>
      </c>
      <c r="E4" s="105"/>
      <c r="F4" s="106"/>
    </row>
    <row r="5" spans="1:8" ht="15.75" thickBot="1">
      <c r="A5" s="16" t="s">
        <v>34</v>
      </c>
      <c r="B5" s="17" t="s">
        <v>35</v>
      </c>
      <c r="G5" s="9" t="s">
        <v>71</v>
      </c>
      <c r="H5" t="s">
        <v>70</v>
      </c>
    </row>
    <row r="6" spans="1:8" ht="30" customHeight="1" thickBot="1">
      <c r="A6" s="100" t="s">
        <v>36</v>
      </c>
      <c r="B6" s="101"/>
      <c r="G6" s="10" t="s">
        <v>38</v>
      </c>
      <c r="H6">
        <v>1</v>
      </c>
    </row>
    <row r="7" spans="1:8" ht="30" customHeight="1" thickBot="1">
      <c r="A7" s="24" t="s">
        <v>37</v>
      </c>
      <c r="B7" s="64" t="s">
        <v>42</v>
      </c>
      <c r="G7" s="8" t="s">
        <v>39</v>
      </c>
      <c r="H7">
        <v>2</v>
      </c>
    </row>
    <row r="8" spans="1:8" ht="30" customHeight="1" thickBot="1">
      <c r="A8" s="23" t="s">
        <v>43</v>
      </c>
      <c r="B8" s="22">
        <f>VLOOKUP(B7,G5:H10,2,FALSE)</f>
        <v>5</v>
      </c>
      <c r="G8" s="7" t="s">
        <v>40</v>
      </c>
      <c r="H8">
        <v>3</v>
      </c>
    </row>
    <row r="9" spans="1:8" ht="30" customHeight="1" thickBot="1">
      <c r="A9" s="100" t="s">
        <v>44</v>
      </c>
      <c r="B9" s="101"/>
      <c r="G9" s="7" t="s">
        <v>41</v>
      </c>
      <c r="H9">
        <v>4</v>
      </c>
    </row>
    <row r="10" spans="1:8" ht="30" customHeight="1" thickBot="1">
      <c r="A10" s="25" t="s">
        <v>45</v>
      </c>
      <c r="B10" s="65" t="s">
        <v>47</v>
      </c>
      <c r="G10" s="7" t="s">
        <v>42</v>
      </c>
      <c r="H10">
        <v>5</v>
      </c>
    </row>
    <row r="11" spans="1:8" ht="30" customHeight="1" thickBot="1">
      <c r="A11" s="26" t="s">
        <v>43</v>
      </c>
      <c r="B11" s="22">
        <f>VLOOKUP(B10,G13:H15,2,FALSE)</f>
        <v>5</v>
      </c>
    </row>
    <row r="12" spans="1:8" ht="30" customHeight="1">
      <c r="A12" s="100" t="s">
        <v>48</v>
      </c>
      <c r="B12" s="101"/>
      <c r="G12" s="12"/>
    </row>
    <row r="13" spans="1:8" ht="30" customHeight="1" thickBot="1">
      <c r="A13" s="27" t="s">
        <v>49</v>
      </c>
      <c r="B13" s="65" t="s">
        <v>50</v>
      </c>
      <c r="G13" s="7" t="s">
        <v>71</v>
      </c>
      <c r="H13" t="s">
        <v>70</v>
      </c>
    </row>
    <row r="14" spans="1:8" ht="30" customHeight="1" thickBot="1">
      <c r="A14" s="26" t="s">
        <v>43</v>
      </c>
      <c r="B14" s="22">
        <f>VLOOKUP(B13,G17:H20,2,FALSE)</f>
        <v>1</v>
      </c>
      <c r="G14" s="7" t="s">
        <v>46</v>
      </c>
      <c r="H14">
        <v>2</v>
      </c>
    </row>
    <row r="15" spans="1:8" ht="30" customHeight="1" thickBot="1">
      <c r="A15" s="100" t="s">
        <v>53</v>
      </c>
      <c r="B15" s="101"/>
      <c r="G15" s="7" t="s">
        <v>47</v>
      </c>
      <c r="H15">
        <v>5</v>
      </c>
    </row>
    <row r="16" spans="1:8" ht="39" customHeight="1">
      <c r="A16" s="28" t="s">
        <v>54</v>
      </c>
      <c r="B16" s="64" t="s">
        <v>57</v>
      </c>
    </row>
    <row r="17" spans="1:8" ht="30" customHeight="1" thickBot="1">
      <c r="A17" s="15" t="s">
        <v>43</v>
      </c>
      <c r="B17" s="30">
        <f>VLOOKUP(B16,G22:H25,2,FALSE)</f>
        <v>5</v>
      </c>
      <c r="G17" s="7" t="s">
        <v>71</v>
      </c>
      <c r="H17" t="s">
        <v>70</v>
      </c>
    </row>
    <row r="18" spans="1:8" ht="30" customHeight="1" thickBot="1">
      <c r="A18" s="100" t="s">
        <v>58</v>
      </c>
      <c r="B18" s="101"/>
      <c r="G18" s="11" t="s">
        <v>50</v>
      </c>
      <c r="H18">
        <v>1</v>
      </c>
    </row>
    <row r="19" spans="1:8" ht="30" customHeight="1" thickBot="1">
      <c r="A19" s="29" t="s">
        <v>72</v>
      </c>
      <c r="B19" s="64" t="s">
        <v>60</v>
      </c>
      <c r="G19" s="11" t="s">
        <v>51</v>
      </c>
      <c r="H19">
        <v>3</v>
      </c>
    </row>
    <row r="20" spans="1:8" ht="30" customHeight="1" thickBot="1">
      <c r="A20" s="15" t="s">
        <v>43</v>
      </c>
      <c r="B20" s="30">
        <f>VLOOKUP(B19,G27:H29,2,FALSE)</f>
        <v>5</v>
      </c>
      <c r="G20" s="11" t="s">
        <v>52</v>
      </c>
      <c r="H20">
        <v>5</v>
      </c>
    </row>
    <row r="21" spans="1:8" ht="30" customHeight="1">
      <c r="A21" s="100" t="s">
        <v>61</v>
      </c>
      <c r="B21" s="101"/>
    </row>
    <row r="22" spans="1:8" ht="30" customHeight="1" thickBot="1">
      <c r="A22" s="29" t="s">
        <v>62</v>
      </c>
      <c r="B22" s="64" t="s">
        <v>64</v>
      </c>
      <c r="G22" s="7" t="s">
        <v>71</v>
      </c>
      <c r="H22" t="s">
        <v>70</v>
      </c>
    </row>
    <row r="23" spans="1:8" ht="30" customHeight="1" thickBot="1">
      <c r="A23" s="15" t="s">
        <v>43</v>
      </c>
      <c r="B23" s="30">
        <f>VLOOKUP(B22,G31:H36,2,FALSE)</f>
        <v>2</v>
      </c>
      <c r="G23" s="11" t="s">
        <v>55</v>
      </c>
      <c r="H23">
        <v>1</v>
      </c>
    </row>
    <row r="24" spans="1:8" ht="30" customHeight="1" thickBot="1">
      <c r="A24" s="19" t="s">
        <v>68</v>
      </c>
      <c r="B24" s="31">
        <f>IFERROR((B8+B11+B14+B17+B20+B23)/6,"-")</f>
        <v>3.8333333333333335</v>
      </c>
      <c r="G24" s="13" t="s">
        <v>56</v>
      </c>
      <c r="H24">
        <v>3</v>
      </c>
    </row>
    <row r="25" spans="1:8" ht="30" customHeight="1" thickBot="1">
      <c r="A25" s="111" t="s">
        <v>69</v>
      </c>
      <c r="B25" s="112"/>
      <c r="G25" s="11" t="s">
        <v>57</v>
      </c>
      <c r="H25">
        <v>5</v>
      </c>
    </row>
    <row r="26" spans="1:8" ht="9.75" customHeight="1" thickBot="1"/>
    <row r="27" spans="1:8" ht="30" customHeight="1" thickBot="1">
      <c r="A27" s="107" t="s">
        <v>78</v>
      </c>
      <c r="B27" s="108"/>
      <c r="G27" s="7" t="s">
        <v>71</v>
      </c>
      <c r="H27" t="s">
        <v>70</v>
      </c>
    </row>
    <row r="28" spans="1:8" ht="30" customHeight="1" thickBot="1">
      <c r="A28" s="100" t="s">
        <v>79</v>
      </c>
      <c r="B28" s="101"/>
      <c r="G28" s="11" t="s">
        <v>59</v>
      </c>
      <c r="H28">
        <v>1</v>
      </c>
    </row>
    <row r="29" spans="1:8" ht="66.75" customHeight="1" thickBot="1">
      <c r="A29" s="29" t="s">
        <v>80</v>
      </c>
      <c r="B29" s="64" t="s">
        <v>96</v>
      </c>
      <c r="G29" s="11" t="s">
        <v>60</v>
      </c>
      <c r="H29">
        <v>5</v>
      </c>
    </row>
    <row r="30" spans="1:8" ht="30" customHeight="1" thickBot="1">
      <c r="A30" s="15" t="s">
        <v>43</v>
      </c>
      <c r="B30" s="30">
        <f>VLOOKUP(B29,G38:H43,2,FALSE)</f>
        <v>1</v>
      </c>
    </row>
    <row r="31" spans="1:8" ht="30" customHeight="1" thickBot="1">
      <c r="A31" s="100" t="s">
        <v>81</v>
      </c>
      <c r="B31" s="101"/>
      <c r="G31" s="7" t="s">
        <v>71</v>
      </c>
      <c r="H31" t="s">
        <v>70</v>
      </c>
    </row>
    <row r="32" spans="1:8" ht="42" customHeight="1" thickBot="1">
      <c r="A32" s="29" t="s">
        <v>82</v>
      </c>
      <c r="B32" s="64" t="s">
        <v>59</v>
      </c>
      <c r="G32" s="11" t="s">
        <v>63</v>
      </c>
      <c r="H32">
        <v>1</v>
      </c>
    </row>
    <row r="33" spans="1:8" ht="43.5" customHeight="1" thickBot="1">
      <c r="A33" s="15" t="s">
        <v>43</v>
      </c>
      <c r="B33" s="30">
        <f>VLOOKUP(B32,G27:H29,2,FALSE)</f>
        <v>1</v>
      </c>
      <c r="G33" s="11" t="s">
        <v>64</v>
      </c>
      <c r="H33">
        <v>2</v>
      </c>
    </row>
    <row r="34" spans="1:8" ht="30" customHeight="1" thickBot="1">
      <c r="A34" s="100" t="s">
        <v>83</v>
      </c>
      <c r="B34" s="101"/>
      <c r="G34" s="11" t="s">
        <v>65</v>
      </c>
      <c r="H34">
        <v>3</v>
      </c>
    </row>
    <row r="35" spans="1:8" ht="30" customHeight="1" thickBot="1">
      <c r="A35" s="29" t="s">
        <v>84</v>
      </c>
      <c r="B35" s="64" t="s">
        <v>85</v>
      </c>
      <c r="G35" s="11" t="s">
        <v>66</v>
      </c>
      <c r="H35">
        <v>4</v>
      </c>
    </row>
    <row r="36" spans="1:8" ht="30" customHeight="1" thickBot="1">
      <c r="A36" s="15" t="s">
        <v>43</v>
      </c>
      <c r="B36" s="30">
        <f>VLOOKUP(B35,G48:H54,2,FALSE)</f>
        <v>0</v>
      </c>
      <c r="G36" s="11" t="s">
        <v>67</v>
      </c>
      <c r="H36">
        <v>5</v>
      </c>
    </row>
    <row r="37" spans="1:8" ht="30" customHeight="1">
      <c r="A37" s="100" t="s">
        <v>91</v>
      </c>
      <c r="B37" s="101"/>
    </row>
    <row r="38" spans="1:8" ht="30" customHeight="1" thickBot="1">
      <c r="A38" s="29" t="s">
        <v>92</v>
      </c>
      <c r="B38" s="64" t="s">
        <v>103</v>
      </c>
      <c r="G38" s="7" t="s">
        <v>71</v>
      </c>
      <c r="H38" t="s">
        <v>70</v>
      </c>
    </row>
    <row r="39" spans="1:8" ht="30" customHeight="1" thickBot="1">
      <c r="A39" s="15" t="s">
        <v>43</v>
      </c>
      <c r="B39" s="30">
        <f>VLOOKUP(B38,G56:H61,2,FALSE)</f>
        <v>3</v>
      </c>
      <c r="G39" s="7" t="s">
        <v>96</v>
      </c>
      <c r="H39">
        <v>1</v>
      </c>
    </row>
    <row r="40" spans="1:8" ht="30" customHeight="1" thickBot="1">
      <c r="A40" s="32" t="s">
        <v>93</v>
      </c>
      <c r="B40" s="31">
        <f>IFERROR((B30+B33+B36+B39)/4,"-")</f>
        <v>1.25</v>
      </c>
      <c r="G40" s="7" t="s">
        <v>97</v>
      </c>
      <c r="H40">
        <v>2</v>
      </c>
    </row>
    <row r="41" spans="1:8" ht="30" customHeight="1" thickBot="1">
      <c r="A41" s="111" t="s">
        <v>94</v>
      </c>
      <c r="B41" s="112"/>
      <c r="G41" s="7" t="s">
        <v>98</v>
      </c>
      <c r="H41">
        <v>3</v>
      </c>
    </row>
    <row r="42" spans="1:8" ht="30" customHeight="1" thickBot="1">
      <c r="A42" s="20"/>
      <c r="B42" s="20"/>
      <c r="G42" s="7" t="s">
        <v>99</v>
      </c>
      <c r="H42">
        <v>4</v>
      </c>
    </row>
    <row r="43" spans="1:8" ht="30" customHeight="1" thickBot="1">
      <c r="A43" s="107" t="s">
        <v>95</v>
      </c>
      <c r="B43" s="115"/>
      <c r="G43" s="7" t="s">
        <v>100</v>
      </c>
      <c r="H43">
        <v>5</v>
      </c>
    </row>
    <row r="44" spans="1:8" ht="30" customHeight="1" thickBot="1">
      <c r="A44" s="33" t="s">
        <v>108</v>
      </c>
      <c r="B44" s="31">
        <f>IF(OR(B8="-",B11="-",B14="-",B17="-",B20="-",B23="-",B30="-",B33="-",B36="-",B39="-"),"Presenti campi non compilati",IFERROR(B24*B40,"-"))</f>
        <v>4.791666666666667</v>
      </c>
    </row>
    <row r="45" spans="1:8" ht="30" customHeight="1" thickBot="1">
      <c r="A45" s="34"/>
      <c r="B45" s="35"/>
    </row>
    <row r="46" spans="1:8" ht="30" customHeight="1" thickBot="1">
      <c r="A46" s="107" t="s">
        <v>112</v>
      </c>
      <c r="B46" s="115"/>
    </row>
    <row r="47" spans="1:8" ht="69" customHeight="1" thickBot="1">
      <c r="A47" s="113" t="s">
        <v>187</v>
      </c>
      <c r="B47" s="114"/>
    </row>
    <row r="48" spans="1:8" ht="12.75" customHeight="1" thickBot="1">
      <c r="G48" s="7" t="s">
        <v>71</v>
      </c>
      <c r="H48" t="s">
        <v>70</v>
      </c>
    </row>
    <row r="49" spans="7:8" ht="7.5" customHeight="1" thickBot="1">
      <c r="G49" s="7" t="s">
        <v>85</v>
      </c>
      <c r="H49">
        <v>0</v>
      </c>
    </row>
    <row r="50" spans="7:8" ht="30" customHeight="1" thickBot="1">
      <c r="G50" s="7" t="s">
        <v>86</v>
      </c>
      <c r="H50">
        <v>1</v>
      </c>
    </row>
    <row r="51" spans="7:8" ht="30" customHeight="1" thickBot="1">
      <c r="G51" s="7" t="s">
        <v>87</v>
      </c>
      <c r="H51">
        <v>2</v>
      </c>
    </row>
    <row r="52" spans="7:8" ht="30" customHeight="1" thickBot="1">
      <c r="G52" s="7" t="s">
        <v>88</v>
      </c>
      <c r="H52">
        <v>3</v>
      </c>
    </row>
    <row r="53" spans="7:8" ht="30" customHeight="1" thickBot="1">
      <c r="G53" s="7" t="s">
        <v>89</v>
      </c>
      <c r="H53">
        <v>4</v>
      </c>
    </row>
    <row r="54" spans="7:8" ht="30" customHeight="1" thickBot="1">
      <c r="G54" s="7" t="s">
        <v>90</v>
      </c>
      <c r="H54">
        <v>5</v>
      </c>
    </row>
    <row r="55" spans="7:8" ht="30" customHeight="1"/>
    <row r="56" spans="7:8" ht="30" customHeight="1" thickBot="1">
      <c r="G56" s="7" t="s">
        <v>71</v>
      </c>
      <c r="H56" t="s">
        <v>70</v>
      </c>
    </row>
    <row r="57" spans="7:8" ht="30" customHeight="1" thickBot="1">
      <c r="G57" s="7" t="s">
        <v>104</v>
      </c>
      <c r="H57">
        <v>1</v>
      </c>
    </row>
    <row r="58" spans="7:8" ht="30" customHeight="1" thickBot="1">
      <c r="G58" s="7" t="s">
        <v>105</v>
      </c>
      <c r="H58">
        <v>2</v>
      </c>
    </row>
    <row r="59" spans="7:8" ht="30" customHeight="1" thickBot="1">
      <c r="G59" s="7" t="s">
        <v>103</v>
      </c>
      <c r="H59">
        <v>3</v>
      </c>
    </row>
    <row r="60" spans="7:8" ht="30" customHeight="1" thickBot="1">
      <c r="G60" s="7" t="s">
        <v>106</v>
      </c>
      <c r="H60">
        <v>4</v>
      </c>
    </row>
    <row r="61" spans="7:8" ht="30" customHeight="1" thickBot="1">
      <c r="G61" s="7" t="s">
        <v>107</v>
      </c>
      <c r="H61">
        <v>5</v>
      </c>
    </row>
    <row r="62" spans="7:8" ht="30" customHeight="1"/>
    <row r="63" spans="7:8" ht="30" customHeight="1"/>
    <row r="64" spans="7:8" ht="30" customHeight="1"/>
    <row r="65" ht="30" customHeight="1"/>
    <row r="66" ht="30" customHeight="1"/>
    <row r="67" ht="30" customHeight="1"/>
    <row r="68" ht="30" customHeight="1"/>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0.xml><?xml version="1.0" encoding="utf-8"?>
<worksheet xmlns="http://schemas.openxmlformats.org/spreadsheetml/2006/main" xmlns:r="http://schemas.openxmlformats.org/officeDocument/2006/relationships">
  <dimension ref="A1:H68"/>
  <sheetViews>
    <sheetView topLeftCell="A40" zoomScaleNormal="100" zoomScaleSheetLayoutView="100" workbookViewId="0"/>
  </sheetViews>
  <sheetFormatPr defaultColWidth="8.85546875" defaultRowHeight="15"/>
  <cols>
    <col min="1" max="1" width="85.7109375" customWidth="1"/>
    <col min="2" max="2" width="42" customWidth="1"/>
    <col min="3" max="3" width="5.42578125" customWidth="1"/>
    <col min="7" max="7" width="43.140625" hidden="1" customWidth="1"/>
    <col min="8" max="8" width="9.140625" hidden="1" customWidth="1"/>
  </cols>
  <sheetData>
    <row r="1" spans="1:8" ht="15.75" thickBot="1"/>
    <row r="2" spans="1:8" ht="24" customHeight="1" thickBot="1">
      <c r="A2" s="14" t="s">
        <v>73</v>
      </c>
      <c r="B2" s="18">
        <f>IF(F2="SI",'Indice Schede'!B28,"non utilizzata")</f>
        <v>17</v>
      </c>
      <c r="D2" s="102" t="s">
        <v>74</v>
      </c>
      <c r="E2" s="103"/>
      <c r="F2" s="66" t="s">
        <v>30</v>
      </c>
      <c r="H2" t="s">
        <v>30</v>
      </c>
    </row>
    <row r="3" spans="1:8" ht="45" customHeight="1" thickBot="1">
      <c r="A3" s="109" t="s">
        <v>12</v>
      </c>
      <c r="B3" s="110"/>
      <c r="H3" t="s">
        <v>31</v>
      </c>
    </row>
    <row r="4" spans="1:8" ht="31.5" customHeight="1" thickBot="1">
      <c r="A4" s="107" t="s">
        <v>33</v>
      </c>
      <c r="B4" s="108"/>
      <c r="D4" s="104" t="s">
        <v>75</v>
      </c>
      <c r="E4" s="105"/>
      <c r="F4" s="106"/>
    </row>
    <row r="5" spans="1:8" ht="15.75" thickBot="1">
      <c r="A5" s="16" t="s">
        <v>34</v>
      </c>
      <c r="B5" s="17" t="s">
        <v>35</v>
      </c>
      <c r="G5" s="9" t="s">
        <v>71</v>
      </c>
      <c r="H5" t="s">
        <v>70</v>
      </c>
    </row>
    <row r="6" spans="1:8" ht="30" customHeight="1" thickBot="1">
      <c r="A6" s="100" t="s">
        <v>36</v>
      </c>
      <c r="B6" s="101"/>
      <c r="G6" s="10" t="s">
        <v>38</v>
      </c>
      <c r="H6">
        <v>1</v>
      </c>
    </row>
    <row r="7" spans="1:8" ht="30" customHeight="1" thickBot="1">
      <c r="A7" s="24" t="s">
        <v>37</v>
      </c>
      <c r="B7" s="64" t="s">
        <v>40</v>
      </c>
      <c r="G7" s="8" t="s">
        <v>39</v>
      </c>
      <c r="H7">
        <v>2</v>
      </c>
    </row>
    <row r="8" spans="1:8" ht="30" customHeight="1" thickBot="1">
      <c r="A8" s="23" t="s">
        <v>43</v>
      </c>
      <c r="B8" s="22">
        <f>VLOOKUP(B7,G5:H10,2,FALSE)</f>
        <v>3</v>
      </c>
      <c r="G8" s="7" t="s">
        <v>40</v>
      </c>
      <c r="H8">
        <v>3</v>
      </c>
    </row>
    <row r="9" spans="1:8" ht="30" customHeight="1" thickBot="1">
      <c r="A9" s="100" t="s">
        <v>44</v>
      </c>
      <c r="B9" s="101"/>
      <c r="G9" s="7" t="s">
        <v>41</v>
      </c>
      <c r="H9">
        <v>4</v>
      </c>
    </row>
    <row r="10" spans="1:8" ht="30" customHeight="1" thickBot="1">
      <c r="A10" s="25" t="s">
        <v>45</v>
      </c>
      <c r="B10" s="65" t="s">
        <v>47</v>
      </c>
      <c r="G10" s="7" t="s">
        <v>42</v>
      </c>
      <c r="H10">
        <v>5</v>
      </c>
    </row>
    <row r="11" spans="1:8" ht="30" customHeight="1" thickBot="1">
      <c r="A11" s="26" t="s">
        <v>43</v>
      </c>
      <c r="B11" s="22">
        <f>VLOOKUP(B10,G13:H15,2,FALSE)</f>
        <v>5</v>
      </c>
    </row>
    <row r="12" spans="1:8" ht="30" customHeight="1">
      <c r="A12" s="100" t="s">
        <v>48</v>
      </c>
      <c r="B12" s="101"/>
      <c r="G12" s="12"/>
    </row>
    <row r="13" spans="1:8" ht="30" customHeight="1" thickBot="1">
      <c r="A13" s="27" t="s">
        <v>49</v>
      </c>
      <c r="B13" s="65" t="s">
        <v>50</v>
      </c>
      <c r="G13" s="7" t="s">
        <v>71</v>
      </c>
      <c r="H13" t="s">
        <v>70</v>
      </c>
    </row>
    <row r="14" spans="1:8" ht="30" customHeight="1" thickBot="1">
      <c r="A14" s="26" t="s">
        <v>43</v>
      </c>
      <c r="B14" s="22">
        <f>VLOOKUP(B13,G17:H20,2,FALSE)</f>
        <v>1</v>
      </c>
      <c r="G14" s="7" t="s">
        <v>46</v>
      </c>
      <c r="H14">
        <v>2</v>
      </c>
    </row>
    <row r="15" spans="1:8" ht="30" customHeight="1" thickBot="1">
      <c r="A15" s="100" t="s">
        <v>53</v>
      </c>
      <c r="B15" s="101"/>
      <c r="G15" s="7" t="s">
        <v>47</v>
      </c>
      <c r="H15">
        <v>5</v>
      </c>
    </row>
    <row r="16" spans="1:8" ht="39" customHeight="1">
      <c r="A16" s="28" t="s">
        <v>54</v>
      </c>
      <c r="B16" s="64" t="s">
        <v>56</v>
      </c>
    </row>
    <row r="17" spans="1:8" ht="30" customHeight="1" thickBot="1">
      <c r="A17" s="15" t="s">
        <v>43</v>
      </c>
      <c r="B17" s="30">
        <f>VLOOKUP(B16,G22:H25,2,FALSE)</f>
        <v>3</v>
      </c>
      <c r="G17" s="7" t="s">
        <v>71</v>
      </c>
      <c r="H17" t="s">
        <v>70</v>
      </c>
    </row>
    <row r="18" spans="1:8" ht="30" customHeight="1" thickBot="1">
      <c r="A18" s="100" t="s">
        <v>58</v>
      </c>
      <c r="B18" s="101"/>
      <c r="G18" s="11" t="s">
        <v>50</v>
      </c>
      <c r="H18">
        <v>1</v>
      </c>
    </row>
    <row r="19" spans="1:8" ht="30" customHeight="1" thickBot="1">
      <c r="A19" s="29" t="s">
        <v>72</v>
      </c>
      <c r="B19" s="64" t="s">
        <v>59</v>
      </c>
      <c r="G19" s="11" t="s">
        <v>51</v>
      </c>
      <c r="H19">
        <v>3</v>
      </c>
    </row>
    <row r="20" spans="1:8" ht="30" customHeight="1" thickBot="1">
      <c r="A20" s="15" t="s">
        <v>43</v>
      </c>
      <c r="B20" s="30">
        <f>VLOOKUP(B19,G27:H29,2,FALSE)</f>
        <v>1</v>
      </c>
      <c r="G20" s="11" t="s">
        <v>52</v>
      </c>
      <c r="H20">
        <v>5</v>
      </c>
    </row>
    <row r="21" spans="1:8" ht="30" customHeight="1">
      <c r="A21" s="100" t="s">
        <v>61</v>
      </c>
      <c r="B21" s="101"/>
    </row>
    <row r="22" spans="1:8" ht="30" customHeight="1" thickBot="1">
      <c r="A22" s="29" t="s">
        <v>62</v>
      </c>
      <c r="B22" s="64" t="s">
        <v>65</v>
      </c>
      <c r="G22" s="7" t="s">
        <v>71</v>
      </c>
      <c r="H22" t="s">
        <v>70</v>
      </c>
    </row>
    <row r="23" spans="1:8" ht="30" customHeight="1" thickBot="1">
      <c r="A23" s="15" t="s">
        <v>43</v>
      </c>
      <c r="B23" s="30">
        <f>VLOOKUP(B22,G31:H36,2,FALSE)</f>
        <v>3</v>
      </c>
      <c r="G23" s="11" t="s">
        <v>55</v>
      </c>
      <c r="H23">
        <v>1</v>
      </c>
    </row>
    <row r="24" spans="1:8" ht="30" customHeight="1" thickBot="1">
      <c r="A24" s="19" t="s">
        <v>68</v>
      </c>
      <c r="B24" s="31">
        <f>IFERROR((B8+B11+B14+B17+B20+B23)/6,"-")</f>
        <v>2.6666666666666665</v>
      </c>
      <c r="G24" s="13" t="s">
        <v>56</v>
      </c>
      <c r="H24">
        <v>3</v>
      </c>
    </row>
    <row r="25" spans="1:8" ht="30" customHeight="1" thickBot="1">
      <c r="A25" s="111" t="s">
        <v>69</v>
      </c>
      <c r="B25" s="112"/>
      <c r="G25" s="11" t="s">
        <v>57</v>
      </c>
      <c r="H25">
        <v>5</v>
      </c>
    </row>
    <row r="26" spans="1:8" ht="9.75" customHeight="1" thickBot="1"/>
    <row r="27" spans="1:8" ht="30" customHeight="1" thickBot="1">
      <c r="A27" s="107" t="s">
        <v>78</v>
      </c>
      <c r="B27" s="108"/>
      <c r="G27" s="7" t="s">
        <v>71</v>
      </c>
      <c r="H27" t="s">
        <v>70</v>
      </c>
    </row>
    <row r="28" spans="1:8" ht="30" customHeight="1" thickBot="1">
      <c r="A28" s="100" t="s">
        <v>79</v>
      </c>
      <c r="B28" s="101"/>
      <c r="G28" s="11" t="s">
        <v>59</v>
      </c>
      <c r="H28">
        <v>1</v>
      </c>
    </row>
    <row r="29" spans="1:8" ht="66.75" customHeight="1" thickBot="1">
      <c r="A29" s="29" t="s">
        <v>80</v>
      </c>
      <c r="B29" s="64" t="s">
        <v>96</v>
      </c>
      <c r="G29" s="11" t="s">
        <v>60</v>
      </c>
      <c r="H29">
        <v>5</v>
      </c>
    </row>
    <row r="30" spans="1:8" ht="30" customHeight="1" thickBot="1">
      <c r="A30" s="15" t="s">
        <v>43</v>
      </c>
      <c r="B30" s="30">
        <f>VLOOKUP(B29,G38:H43,2,FALSE)</f>
        <v>1</v>
      </c>
    </row>
    <row r="31" spans="1:8" ht="30" customHeight="1" thickBot="1">
      <c r="A31" s="100" t="s">
        <v>81</v>
      </c>
      <c r="B31" s="101"/>
      <c r="G31" s="7" t="s">
        <v>71</v>
      </c>
      <c r="H31" t="s">
        <v>70</v>
      </c>
    </row>
    <row r="32" spans="1:8" ht="42" customHeight="1" thickBot="1">
      <c r="A32" s="29" t="s">
        <v>82</v>
      </c>
      <c r="B32" s="64" t="s">
        <v>59</v>
      </c>
      <c r="G32" s="11" t="s">
        <v>63</v>
      </c>
      <c r="H32">
        <v>1</v>
      </c>
    </row>
    <row r="33" spans="1:8" ht="43.5" customHeight="1" thickBot="1">
      <c r="A33" s="15" t="s">
        <v>43</v>
      </c>
      <c r="B33" s="30">
        <f>VLOOKUP(B32,G27:H29,2,FALSE)</f>
        <v>1</v>
      </c>
      <c r="G33" s="11" t="s">
        <v>64</v>
      </c>
      <c r="H33">
        <v>2</v>
      </c>
    </row>
    <row r="34" spans="1:8" ht="30" customHeight="1" thickBot="1">
      <c r="A34" s="100" t="s">
        <v>83</v>
      </c>
      <c r="B34" s="101"/>
      <c r="G34" s="11" t="s">
        <v>65</v>
      </c>
      <c r="H34">
        <v>3</v>
      </c>
    </row>
    <row r="35" spans="1:8" ht="30" customHeight="1" thickBot="1">
      <c r="A35" s="29" t="s">
        <v>84</v>
      </c>
      <c r="B35" s="64" t="s">
        <v>85</v>
      </c>
      <c r="G35" s="11" t="s">
        <v>66</v>
      </c>
      <c r="H35">
        <v>4</v>
      </c>
    </row>
    <row r="36" spans="1:8" ht="30" customHeight="1" thickBot="1">
      <c r="A36" s="15" t="s">
        <v>43</v>
      </c>
      <c r="B36" s="30">
        <f>VLOOKUP(B35,G48:H54,2,FALSE)</f>
        <v>0</v>
      </c>
      <c r="G36" s="11" t="s">
        <v>67</v>
      </c>
      <c r="H36">
        <v>5</v>
      </c>
    </row>
    <row r="37" spans="1:8" ht="30" customHeight="1">
      <c r="A37" s="100" t="s">
        <v>91</v>
      </c>
      <c r="B37" s="101"/>
    </row>
    <row r="38" spans="1:8" ht="30" customHeight="1" thickBot="1">
      <c r="A38" s="29" t="s">
        <v>92</v>
      </c>
      <c r="B38" s="64" t="s">
        <v>105</v>
      </c>
      <c r="G38" s="7" t="s">
        <v>71</v>
      </c>
      <c r="H38" t="s">
        <v>70</v>
      </c>
    </row>
    <row r="39" spans="1:8" ht="30" customHeight="1" thickBot="1">
      <c r="A39" s="15" t="s">
        <v>43</v>
      </c>
      <c r="B39" s="30">
        <f>VLOOKUP(B38,G56:H61,2,FALSE)</f>
        <v>2</v>
      </c>
      <c r="G39" s="7" t="s">
        <v>96</v>
      </c>
      <c r="H39">
        <v>1</v>
      </c>
    </row>
    <row r="40" spans="1:8" ht="30" customHeight="1" thickBot="1">
      <c r="A40" s="32" t="s">
        <v>93</v>
      </c>
      <c r="B40" s="31">
        <f>IFERROR((B30+B33+B36+B39)/4,"-")</f>
        <v>1</v>
      </c>
      <c r="G40" s="7" t="s">
        <v>97</v>
      </c>
      <c r="H40">
        <v>2</v>
      </c>
    </row>
    <row r="41" spans="1:8" ht="30" customHeight="1" thickBot="1">
      <c r="A41" s="111" t="s">
        <v>94</v>
      </c>
      <c r="B41" s="112"/>
      <c r="G41" s="7" t="s">
        <v>98</v>
      </c>
      <c r="H41">
        <v>3</v>
      </c>
    </row>
    <row r="42" spans="1:8" ht="30" customHeight="1" thickBot="1">
      <c r="A42" s="20"/>
      <c r="B42" s="20"/>
      <c r="G42" s="7" t="s">
        <v>99</v>
      </c>
      <c r="H42">
        <v>4</v>
      </c>
    </row>
    <row r="43" spans="1:8" ht="30" customHeight="1" thickBot="1">
      <c r="A43" s="107" t="s">
        <v>95</v>
      </c>
      <c r="B43" s="115"/>
      <c r="G43" s="7" t="s">
        <v>100</v>
      </c>
      <c r="H43">
        <v>5</v>
      </c>
    </row>
    <row r="44" spans="1:8" ht="30" customHeight="1" thickBot="1">
      <c r="A44" s="33" t="s">
        <v>108</v>
      </c>
      <c r="B44" s="31">
        <f>IF(OR(B8="-",B11="-",B14="-",B17="-",B20="-",B23="-",B30="-",B33="-",B36="-",B39="-"),"Presenti campi non compilati",IFERROR(B24*B40,"-"))</f>
        <v>2.6666666666666665</v>
      </c>
    </row>
    <row r="45" spans="1:8" ht="30" customHeight="1" thickBot="1">
      <c r="A45" s="34"/>
      <c r="B45" s="35"/>
    </row>
    <row r="46" spans="1:8" ht="30" customHeight="1" thickBot="1">
      <c r="A46" s="107" t="s">
        <v>112</v>
      </c>
      <c r="B46" s="115"/>
    </row>
    <row r="47" spans="1:8" ht="84" customHeight="1" thickBot="1">
      <c r="A47" s="113" t="s">
        <v>188</v>
      </c>
      <c r="B47" s="114"/>
    </row>
    <row r="48" spans="1:8" ht="12.75" customHeight="1" thickBot="1">
      <c r="G48" s="7" t="s">
        <v>71</v>
      </c>
      <c r="H48" t="s">
        <v>70</v>
      </c>
    </row>
    <row r="49" spans="7:8" ht="7.5" customHeight="1" thickBot="1">
      <c r="G49" s="7" t="s">
        <v>85</v>
      </c>
      <c r="H49">
        <v>0</v>
      </c>
    </row>
    <row r="50" spans="7:8" ht="30" customHeight="1" thickBot="1">
      <c r="G50" s="7" t="s">
        <v>86</v>
      </c>
      <c r="H50">
        <v>1</v>
      </c>
    </row>
    <row r="51" spans="7:8" ht="30" customHeight="1" thickBot="1">
      <c r="G51" s="7" t="s">
        <v>87</v>
      </c>
      <c r="H51">
        <v>2</v>
      </c>
    </row>
    <row r="52" spans="7:8" ht="30" customHeight="1" thickBot="1">
      <c r="G52" s="7" t="s">
        <v>88</v>
      </c>
      <c r="H52">
        <v>3</v>
      </c>
    </row>
    <row r="53" spans="7:8" ht="30" customHeight="1" thickBot="1">
      <c r="G53" s="7" t="s">
        <v>89</v>
      </c>
      <c r="H53">
        <v>4</v>
      </c>
    </row>
    <row r="54" spans="7:8" ht="30" customHeight="1" thickBot="1">
      <c r="G54" s="7" t="s">
        <v>90</v>
      </c>
      <c r="H54">
        <v>5</v>
      </c>
    </row>
    <row r="55" spans="7:8" ht="30" customHeight="1"/>
    <row r="56" spans="7:8" ht="30" customHeight="1" thickBot="1">
      <c r="G56" s="7" t="s">
        <v>71</v>
      </c>
      <c r="H56" t="s">
        <v>70</v>
      </c>
    </row>
    <row r="57" spans="7:8" ht="30" customHeight="1" thickBot="1">
      <c r="G57" s="7" t="s">
        <v>104</v>
      </c>
      <c r="H57">
        <v>1</v>
      </c>
    </row>
    <row r="58" spans="7:8" ht="30" customHeight="1" thickBot="1">
      <c r="G58" s="7" t="s">
        <v>105</v>
      </c>
      <c r="H58">
        <v>2</v>
      </c>
    </row>
    <row r="59" spans="7:8" ht="30" customHeight="1" thickBot="1">
      <c r="G59" s="7" t="s">
        <v>103</v>
      </c>
      <c r="H59">
        <v>3</v>
      </c>
    </row>
    <row r="60" spans="7:8" ht="30" customHeight="1" thickBot="1">
      <c r="G60" s="7" t="s">
        <v>106</v>
      </c>
      <c r="H60">
        <v>4</v>
      </c>
    </row>
    <row r="61" spans="7:8" ht="30" customHeight="1" thickBot="1">
      <c r="G61" s="7" t="s">
        <v>107</v>
      </c>
      <c r="H61">
        <v>5</v>
      </c>
    </row>
    <row r="62" spans="7:8" ht="30" customHeight="1"/>
    <row r="63" spans="7:8" ht="30" customHeight="1"/>
    <row r="64" spans="7:8" ht="30" customHeight="1"/>
    <row r="65" ht="30" customHeight="1"/>
    <row r="66" ht="30" customHeight="1"/>
    <row r="67" ht="30" customHeight="1"/>
    <row r="68" ht="30" customHeight="1"/>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1.xml><?xml version="1.0" encoding="utf-8"?>
<worksheet xmlns="http://schemas.openxmlformats.org/spreadsheetml/2006/main" xmlns:r="http://schemas.openxmlformats.org/officeDocument/2006/relationships">
  <dimension ref="A1:H68"/>
  <sheetViews>
    <sheetView topLeftCell="A43" zoomScaleNormal="100" zoomScaleSheetLayoutView="100" workbookViewId="0">
      <selection activeCell="A47" sqref="A47:B47"/>
    </sheetView>
  </sheetViews>
  <sheetFormatPr defaultColWidth="8.85546875" defaultRowHeight="15"/>
  <cols>
    <col min="1" max="1" width="85.7109375" customWidth="1"/>
    <col min="2" max="2" width="42" customWidth="1"/>
    <col min="3" max="3" width="5.42578125" customWidth="1"/>
    <col min="7" max="7" width="43.140625" hidden="1" customWidth="1"/>
    <col min="8" max="8" width="9.140625" hidden="1" customWidth="1"/>
  </cols>
  <sheetData>
    <row r="1" spans="1:8" ht="15.75" thickBot="1"/>
    <row r="2" spans="1:8" ht="24" customHeight="1" thickBot="1">
      <c r="A2" s="14" t="s">
        <v>73</v>
      </c>
      <c r="B2" s="18">
        <f>IF(F2="SI",'Indice Schede'!B29,"non utilizzata")</f>
        <v>18</v>
      </c>
      <c r="D2" s="102" t="s">
        <v>74</v>
      </c>
      <c r="E2" s="103"/>
      <c r="F2" s="66" t="s">
        <v>30</v>
      </c>
      <c r="H2" t="s">
        <v>30</v>
      </c>
    </row>
    <row r="3" spans="1:8" ht="45" customHeight="1" thickBot="1">
      <c r="A3" s="109" t="s">
        <v>13</v>
      </c>
      <c r="B3" s="110"/>
      <c r="H3" t="s">
        <v>31</v>
      </c>
    </row>
    <row r="4" spans="1:8" ht="31.5" customHeight="1" thickBot="1">
      <c r="A4" s="107" t="s">
        <v>33</v>
      </c>
      <c r="B4" s="108"/>
      <c r="D4" s="104" t="s">
        <v>75</v>
      </c>
      <c r="E4" s="105"/>
      <c r="F4" s="106"/>
    </row>
    <row r="5" spans="1:8" ht="15.75" thickBot="1">
      <c r="A5" s="16" t="s">
        <v>34</v>
      </c>
      <c r="B5" s="17" t="s">
        <v>35</v>
      </c>
      <c r="G5" s="9" t="s">
        <v>71</v>
      </c>
      <c r="H5" t="s">
        <v>70</v>
      </c>
    </row>
    <row r="6" spans="1:8" ht="30" customHeight="1" thickBot="1">
      <c r="A6" s="100" t="s">
        <v>36</v>
      </c>
      <c r="B6" s="101"/>
      <c r="G6" s="10" t="s">
        <v>38</v>
      </c>
      <c r="H6">
        <v>1</v>
      </c>
    </row>
    <row r="7" spans="1:8" ht="30" customHeight="1" thickBot="1">
      <c r="A7" s="24" t="s">
        <v>37</v>
      </c>
      <c r="B7" s="64" t="s">
        <v>41</v>
      </c>
      <c r="G7" s="8" t="s">
        <v>39</v>
      </c>
      <c r="H7">
        <v>2</v>
      </c>
    </row>
    <row r="8" spans="1:8" ht="30" customHeight="1" thickBot="1">
      <c r="A8" s="23" t="s">
        <v>43</v>
      </c>
      <c r="B8" s="22">
        <f>VLOOKUP(B7,G5:H10,2,FALSE)</f>
        <v>4</v>
      </c>
      <c r="G8" s="7" t="s">
        <v>40</v>
      </c>
      <c r="H8">
        <v>3</v>
      </c>
    </row>
    <row r="9" spans="1:8" ht="30" customHeight="1" thickBot="1">
      <c r="A9" s="100" t="s">
        <v>44</v>
      </c>
      <c r="B9" s="101"/>
      <c r="G9" s="7" t="s">
        <v>41</v>
      </c>
      <c r="H9">
        <v>4</v>
      </c>
    </row>
    <row r="10" spans="1:8" ht="30" customHeight="1" thickBot="1">
      <c r="A10" s="25" t="s">
        <v>45</v>
      </c>
      <c r="B10" s="65" t="s">
        <v>46</v>
      </c>
      <c r="G10" s="7" t="s">
        <v>42</v>
      </c>
      <c r="H10">
        <v>5</v>
      </c>
    </row>
    <row r="11" spans="1:8" ht="30" customHeight="1" thickBot="1">
      <c r="A11" s="26" t="s">
        <v>43</v>
      </c>
      <c r="B11" s="22">
        <f>VLOOKUP(B10,G13:H15,2,FALSE)</f>
        <v>2</v>
      </c>
    </row>
    <row r="12" spans="1:8" ht="30" customHeight="1">
      <c r="A12" s="100" t="s">
        <v>48</v>
      </c>
      <c r="B12" s="101"/>
      <c r="G12" s="12"/>
    </row>
    <row r="13" spans="1:8" ht="30" customHeight="1" thickBot="1">
      <c r="A13" s="27" t="s">
        <v>49</v>
      </c>
      <c r="B13" s="65" t="s">
        <v>50</v>
      </c>
      <c r="G13" s="7" t="s">
        <v>71</v>
      </c>
      <c r="H13" t="s">
        <v>70</v>
      </c>
    </row>
    <row r="14" spans="1:8" ht="30" customHeight="1" thickBot="1">
      <c r="A14" s="26" t="s">
        <v>43</v>
      </c>
      <c r="B14" s="22">
        <f>VLOOKUP(B13,G17:H20,2,FALSE)</f>
        <v>1</v>
      </c>
      <c r="G14" s="7" t="s">
        <v>46</v>
      </c>
      <c r="H14">
        <v>2</v>
      </c>
    </row>
    <row r="15" spans="1:8" ht="30" customHeight="1" thickBot="1">
      <c r="A15" s="100" t="s">
        <v>53</v>
      </c>
      <c r="B15" s="101"/>
      <c r="G15" s="7" t="s">
        <v>47</v>
      </c>
      <c r="H15">
        <v>5</v>
      </c>
    </row>
    <row r="16" spans="1:8" ht="39" customHeight="1">
      <c r="A16" s="28" t="s">
        <v>54</v>
      </c>
      <c r="B16" s="64" t="s">
        <v>55</v>
      </c>
    </row>
    <row r="17" spans="1:8" ht="30" customHeight="1" thickBot="1">
      <c r="A17" s="15" t="s">
        <v>43</v>
      </c>
      <c r="B17" s="30">
        <f>VLOOKUP(B16,G22:H25,2,FALSE)</f>
        <v>1</v>
      </c>
      <c r="G17" s="7" t="s">
        <v>71</v>
      </c>
      <c r="H17" t="s">
        <v>70</v>
      </c>
    </row>
    <row r="18" spans="1:8" ht="30" customHeight="1" thickBot="1">
      <c r="A18" s="100" t="s">
        <v>58</v>
      </c>
      <c r="B18" s="101"/>
      <c r="G18" s="11" t="s">
        <v>50</v>
      </c>
      <c r="H18">
        <v>1</v>
      </c>
    </row>
    <row r="19" spans="1:8" ht="30" customHeight="1" thickBot="1">
      <c r="A19" s="29" t="s">
        <v>72</v>
      </c>
      <c r="B19" s="64" t="s">
        <v>59</v>
      </c>
      <c r="G19" s="11" t="s">
        <v>51</v>
      </c>
      <c r="H19">
        <v>3</v>
      </c>
    </row>
    <row r="20" spans="1:8" ht="30" customHeight="1" thickBot="1">
      <c r="A20" s="15" t="s">
        <v>43</v>
      </c>
      <c r="B20" s="30">
        <f>VLOOKUP(B19,G27:H29,2,FALSE)</f>
        <v>1</v>
      </c>
      <c r="G20" s="11" t="s">
        <v>52</v>
      </c>
      <c r="H20">
        <v>5</v>
      </c>
    </row>
    <row r="21" spans="1:8" ht="30" customHeight="1">
      <c r="A21" s="100" t="s">
        <v>61</v>
      </c>
      <c r="B21" s="101"/>
    </row>
    <row r="22" spans="1:8" ht="30" customHeight="1" thickBot="1">
      <c r="A22" s="29" t="s">
        <v>62</v>
      </c>
      <c r="B22" s="64" t="s">
        <v>64</v>
      </c>
      <c r="G22" s="7" t="s">
        <v>71</v>
      </c>
      <c r="H22" t="s">
        <v>70</v>
      </c>
    </row>
    <row r="23" spans="1:8" ht="30" customHeight="1" thickBot="1">
      <c r="A23" s="15" t="s">
        <v>43</v>
      </c>
      <c r="B23" s="30">
        <f>VLOOKUP(B22,G31:H36,2,FALSE)</f>
        <v>2</v>
      </c>
      <c r="G23" s="11" t="s">
        <v>55</v>
      </c>
      <c r="H23">
        <v>1</v>
      </c>
    </row>
    <row r="24" spans="1:8" ht="30" customHeight="1" thickBot="1">
      <c r="A24" s="19" t="s">
        <v>68</v>
      </c>
      <c r="B24" s="31">
        <f>IFERROR((B8+B11+B14+B17+B20+B23)/6,"-")</f>
        <v>1.8333333333333333</v>
      </c>
      <c r="G24" s="13" t="s">
        <v>56</v>
      </c>
      <c r="H24">
        <v>3</v>
      </c>
    </row>
    <row r="25" spans="1:8" ht="30" customHeight="1" thickBot="1">
      <c r="A25" s="111" t="s">
        <v>69</v>
      </c>
      <c r="B25" s="112"/>
      <c r="G25" s="11" t="s">
        <v>57</v>
      </c>
      <c r="H25">
        <v>5</v>
      </c>
    </row>
    <row r="26" spans="1:8" ht="9.75" customHeight="1" thickBot="1"/>
    <row r="27" spans="1:8" ht="30" customHeight="1" thickBot="1">
      <c r="A27" s="107" t="s">
        <v>78</v>
      </c>
      <c r="B27" s="108"/>
      <c r="G27" s="7" t="s">
        <v>71</v>
      </c>
      <c r="H27" t="s">
        <v>70</v>
      </c>
    </row>
    <row r="28" spans="1:8" ht="30" customHeight="1" thickBot="1">
      <c r="A28" s="100" t="s">
        <v>79</v>
      </c>
      <c r="B28" s="101"/>
      <c r="G28" s="11" t="s">
        <v>59</v>
      </c>
      <c r="H28">
        <v>1</v>
      </c>
    </row>
    <row r="29" spans="1:8" ht="66.75" customHeight="1" thickBot="1">
      <c r="A29" s="29" t="s">
        <v>80</v>
      </c>
      <c r="B29" s="64" t="s">
        <v>100</v>
      </c>
      <c r="G29" s="11" t="s">
        <v>60</v>
      </c>
      <c r="H29">
        <v>5</v>
      </c>
    </row>
    <row r="30" spans="1:8" ht="30" customHeight="1" thickBot="1">
      <c r="A30" s="15" t="s">
        <v>43</v>
      </c>
      <c r="B30" s="30">
        <f>VLOOKUP(B29,G38:H43,2,FALSE)</f>
        <v>5</v>
      </c>
    </row>
    <row r="31" spans="1:8" ht="30" customHeight="1" thickBot="1">
      <c r="A31" s="100" t="s">
        <v>81</v>
      </c>
      <c r="B31" s="101"/>
      <c r="G31" s="7" t="s">
        <v>71</v>
      </c>
      <c r="H31" t="s">
        <v>70</v>
      </c>
    </row>
    <row r="32" spans="1:8" ht="42" customHeight="1" thickBot="1">
      <c r="A32" s="29" t="s">
        <v>82</v>
      </c>
      <c r="B32" s="64" t="s">
        <v>59</v>
      </c>
      <c r="G32" s="11" t="s">
        <v>63</v>
      </c>
      <c r="H32">
        <v>1</v>
      </c>
    </row>
    <row r="33" spans="1:8" ht="43.5" customHeight="1" thickBot="1">
      <c r="A33" s="15" t="s">
        <v>43</v>
      </c>
      <c r="B33" s="30">
        <f>VLOOKUP(B32,G27:H29,2,FALSE)</f>
        <v>1</v>
      </c>
      <c r="G33" s="11" t="s">
        <v>64</v>
      </c>
      <c r="H33">
        <v>2</v>
      </c>
    </row>
    <row r="34" spans="1:8" ht="30" customHeight="1" thickBot="1">
      <c r="A34" s="100" t="s">
        <v>83</v>
      </c>
      <c r="B34" s="101"/>
      <c r="G34" s="11" t="s">
        <v>65</v>
      </c>
      <c r="H34">
        <v>3</v>
      </c>
    </row>
    <row r="35" spans="1:8" ht="30" customHeight="1" thickBot="1">
      <c r="A35" s="29" t="s">
        <v>84</v>
      </c>
      <c r="B35" s="64" t="s">
        <v>85</v>
      </c>
      <c r="G35" s="11" t="s">
        <v>66</v>
      </c>
      <c r="H35">
        <v>4</v>
      </c>
    </row>
    <row r="36" spans="1:8" ht="30" customHeight="1" thickBot="1">
      <c r="A36" s="15" t="s">
        <v>43</v>
      </c>
      <c r="B36" s="30">
        <f>VLOOKUP(B35,G48:H54,2,FALSE)</f>
        <v>0</v>
      </c>
      <c r="G36" s="11" t="s">
        <v>67</v>
      </c>
      <c r="H36">
        <v>5</v>
      </c>
    </row>
    <row r="37" spans="1:8" ht="30" customHeight="1">
      <c r="A37" s="100" t="s">
        <v>91</v>
      </c>
      <c r="B37" s="101"/>
    </row>
    <row r="38" spans="1:8" ht="30" customHeight="1" thickBot="1">
      <c r="A38" s="29" t="s">
        <v>92</v>
      </c>
      <c r="B38" s="64" t="s">
        <v>103</v>
      </c>
      <c r="G38" s="7" t="s">
        <v>71</v>
      </c>
      <c r="H38" t="s">
        <v>70</v>
      </c>
    </row>
    <row r="39" spans="1:8" ht="30" customHeight="1" thickBot="1">
      <c r="A39" s="15" t="s">
        <v>43</v>
      </c>
      <c r="B39" s="30">
        <f>VLOOKUP(B38,G56:H61,2,FALSE)</f>
        <v>3</v>
      </c>
      <c r="G39" s="7" t="s">
        <v>96</v>
      </c>
      <c r="H39">
        <v>1</v>
      </c>
    </row>
    <row r="40" spans="1:8" ht="30" customHeight="1" thickBot="1">
      <c r="A40" s="32" t="s">
        <v>93</v>
      </c>
      <c r="B40" s="31">
        <f>IFERROR((B30+B33+B36+B39)/4,"-")</f>
        <v>2.25</v>
      </c>
      <c r="G40" s="7" t="s">
        <v>97</v>
      </c>
      <c r="H40">
        <v>2</v>
      </c>
    </row>
    <row r="41" spans="1:8" ht="30" customHeight="1" thickBot="1">
      <c r="A41" s="111" t="s">
        <v>94</v>
      </c>
      <c r="B41" s="112"/>
      <c r="G41" s="7" t="s">
        <v>98</v>
      </c>
      <c r="H41">
        <v>3</v>
      </c>
    </row>
    <row r="42" spans="1:8" ht="30" customHeight="1" thickBot="1">
      <c r="A42" s="20"/>
      <c r="B42" s="20"/>
      <c r="G42" s="7" t="s">
        <v>99</v>
      </c>
      <c r="H42">
        <v>4</v>
      </c>
    </row>
    <row r="43" spans="1:8" ht="30" customHeight="1" thickBot="1">
      <c r="A43" s="107" t="s">
        <v>95</v>
      </c>
      <c r="B43" s="115"/>
      <c r="G43" s="7" t="s">
        <v>100</v>
      </c>
      <c r="H43">
        <v>5</v>
      </c>
    </row>
    <row r="44" spans="1:8" ht="30" customHeight="1" thickBot="1">
      <c r="A44" s="33" t="s">
        <v>108</v>
      </c>
      <c r="B44" s="31">
        <f>IF(OR(B8="-",B11="-",B14="-",B17="-",B20="-",B23="-",B30="-",B33="-",B36="-",B39="-"),"Presenti campi non compilati",IFERROR(B24*B40,"-"))</f>
        <v>4.125</v>
      </c>
    </row>
    <row r="45" spans="1:8" ht="30" customHeight="1" thickBot="1">
      <c r="A45" s="34"/>
      <c r="B45" s="35"/>
    </row>
    <row r="46" spans="1:8" ht="30" customHeight="1" thickBot="1">
      <c r="A46" s="107" t="s">
        <v>112</v>
      </c>
      <c r="B46" s="115"/>
    </row>
    <row r="47" spans="1:8" ht="81" customHeight="1" thickBot="1">
      <c r="A47" s="113" t="s">
        <v>335</v>
      </c>
      <c r="B47" s="114"/>
    </row>
    <row r="48" spans="1:8" ht="12.75" customHeight="1" thickBot="1">
      <c r="G48" s="7" t="s">
        <v>71</v>
      </c>
      <c r="H48" t="s">
        <v>70</v>
      </c>
    </row>
    <row r="49" spans="7:8" ht="7.5" customHeight="1" thickBot="1">
      <c r="G49" s="7" t="s">
        <v>85</v>
      </c>
      <c r="H49">
        <v>0</v>
      </c>
    </row>
    <row r="50" spans="7:8" ht="30" customHeight="1" thickBot="1">
      <c r="G50" s="7" t="s">
        <v>86</v>
      </c>
      <c r="H50">
        <v>1</v>
      </c>
    </row>
    <row r="51" spans="7:8" ht="30" customHeight="1" thickBot="1">
      <c r="G51" s="7" t="s">
        <v>87</v>
      </c>
      <c r="H51">
        <v>2</v>
      </c>
    </row>
    <row r="52" spans="7:8" ht="30" customHeight="1" thickBot="1">
      <c r="G52" s="7" t="s">
        <v>88</v>
      </c>
      <c r="H52">
        <v>3</v>
      </c>
    </row>
    <row r="53" spans="7:8" ht="30" customHeight="1" thickBot="1">
      <c r="G53" s="7" t="s">
        <v>89</v>
      </c>
      <c r="H53">
        <v>4</v>
      </c>
    </row>
    <row r="54" spans="7:8" ht="30" customHeight="1" thickBot="1">
      <c r="G54" s="7" t="s">
        <v>90</v>
      </c>
      <c r="H54">
        <v>5</v>
      </c>
    </row>
    <row r="55" spans="7:8" ht="30" customHeight="1"/>
    <row r="56" spans="7:8" ht="30" customHeight="1" thickBot="1">
      <c r="G56" s="7" t="s">
        <v>71</v>
      </c>
      <c r="H56" t="s">
        <v>70</v>
      </c>
    </row>
    <row r="57" spans="7:8" ht="30" customHeight="1" thickBot="1">
      <c r="G57" s="7" t="s">
        <v>104</v>
      </c>
      <c r="H57">
        <v>1</v>
      </c>
    </row>
    <row r="58" spans="7:8" ht="30" customHeight="1" thickBot="1">
      <c r="G58" s="7" t="s">
        <v>105</v>
      </c>
      <c r="H58">
        <v>2</v>
      </c>
    </row>
    <row r="59" spans="7:8" ht="30" customHeight="1" thickBot="1">
      <c r="G59" s="7" t="s">
        <v>103</v>
      </c>
      <c r="H59">
        <v>3</v>
      </c>
    </row>
    <row r="60" spans="7:8" ht="30" customHeight="1" thickBot="1">
      <c r="G60" s="7" t="s">
        <v>106</v>
      </c>
      <c r="H60">
        <v>4</v>
      </c>
    </row>
    <row r="61" spans="7:8" ht="30" customHeight="1" thickBot="1">
      <c r="G61" s="7" t="s">
        <v>107</v>
      </c>
      <c r="H61">
        <v>5</v>
      </c>
    </row>
    <row r="62" spans="7:8" ht="30" customHeight="1"/>
    <row r="63" spans="7:8" ht="30" customHeight="1"/>
    <row r="64" spans="7:8" ht="30" customHeight="1"/>
    <row r="65" ht="30" customHeight="1"/>
    <row r="66" ht="30" customHeight="1"/>
    <row r="67" ht="30" customHeight="1"/>
    <row r="68" ht="30" customHeight="1"/>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2.xml><?xml version="1.0" encoding="utf-8"?>
<worksheet xmlns="http://schemas.openxmlformats.org/spreadsheetml/2006/main" xmlns:r="http://schemas.openxmlformats.org/officeDocument/2006/relationships">
  <dimension ref="A1:H68"/>
  <sheetViews>
    <sheetView topLeftCell="A37" zoomScaleNormal="100" zoomScaleSheetLayoutView="100" workbookViewId="0"/>
  </sheetViews>
  <sheetFormatPr defaultColWidth="8.85546875" defaultRowHeight="15"/>
  <cols>
    <col min="1" max="1" width="85.7109375" customWidth="1"/>
    <col min="2" max="2" width="42" customWidth="1"/>
    <col min="3" max="3" width="5.42578125" customWidth="1"/>
    <col min="7" max="7" width="43.140625" hidden="1" customWidth="1"/>
    <col min="8" max="8" width="9.140625" hidden="1" customWidth="1"/>
  </cols>
  <sheetData>
    <row r="1" spans="1:8" ht="15.75" thickBot="1"/>
    <row r="2" spans="1:8" ht="24" customHeight="1" thickBot="1">
      <c r="A2" s="14" t="s">
        <v>73</v>
      </c>
      <c r="B2" s="18">
        <f>IF(F2="SI",'Indice Schede'!B30,"non utilizzata")</f>
        <v>19</v>
      </c>
      <c r="D2" s="102" t="s">
        <v>74</v>
      </c>
      <c r="E2" s="103"/>
      <c r="F2" s="66" t="s">
        <v>30</v>
      </c>
      <c r="H2" t="s">
        <v>30</v>
      </c>
    </row>
    <row r="3" spans="1:8" ht="45" customHeight="1" thickBot="1">
      <c r="A3" s="109" t="s">
        <v>14</v>
      </c>
      <c r="B3" s="110"/>
      <c r="H3" t="s">
        <v>31</v>
      </c>
    </row>
    <row r="4" spans="1:8" ht="31.5" customHeight="1" thickBot="1">
      <c r="A4" s="107" t="s">
        <v>33</v>
      </c>
      <c r="B4" s="108"/>
      <c r="D4" s="104" t="s">
        <v>75</v>
      </c>
      <c r="E4" s="105"/>
      <c r="F4" s="106"/>
    </row>
    <row r="5" spans="1:8" ht="15.75" thickBot="1">
      <c r="A5" s="16" t="s">
        <v>34</v>
      </c>
      <c r="B5" s="17" t="s">
        <v>35</v>
      </c>
      <c r="G5" s="9" t="s">
        <v>71</v>
      </c>
      <c r="H5" t="s">
        <v>70</v>
      </c>
    </row>
    <row r="6" spans="1:8" ht="30" customHeight="1" thickBot="1">
      <c r="A6" s="100" t="s">
        <v>36</v>
      </c>
      <c r="B6" s="101"/>
      <c r="G6" s="10" t="s">
        <v>38</v>
      </c>
      <c r="H6">
        <v>1</v>
      </c>
    </row>
    <row r="7" spans="1:8" ht="30" customHeight="1" thickBot="1">
      <c r="A7" s="24" t="s">
        <v>37</v>
      </c>
      <c r="B7" s="64" t="s">
        <v>39</v>
      </c>
      <c r="G7" s="8" t="s">
        <v>39</v>
      </c>
      <c r="H7">
        <v>2</v>
      </c>
    </row>
    <row r="8" spans="1:8" ht="30" customHeight="1" thickBot="1">
      <c r="A8" s="23" t="s">
        <v>43</v>
      </c>
      <c r="B8" s="22">
        <f>VLOOKUP(B7,G5:H10,2,FALSE)</f>
        <v>2</v>
      </c>
      <c r="G8" s="7" t="s">
        <v>40</v>
      </c>
      <c r="H8">
        <v>3</v>
      </c>
    </row>
    <row r="9" spans="1:8" ht="30" customHeight="1" thickBot="1">
      <c r="A9" s="100" t="s">
        <v>44</v>
      </c>
      <c r="B9" s="101"/>
      <c r="G9" s="7" t="s">
        <v>41</v>
      </c>
      <c r="H9">
        <v>4</v>
      </c>
    </row>
    <row r="10" spans="1:8" ht="30" customHeight="1" thickBot="1">
      <c r="A10" s="25" t="s">
        <v>45</v>
      </c>
      <c r="B10" s="65" t="s">
        <v>47</v>
      </c>
      <c r="G10" s="7" t="s">
        <v>42</v>
      </c>
      <c r="H10">
        <v>5</v>
      </c>
    </row>
    <row r="11" spans="1:8" ht="30" customHeight="1" thickBot="1">
      <c r="A11" s="26" t="s">
        <v>43</v>
      </c>
      <c r="B11" s="22">
        <f>VLOOKUP(B10,G13:H15,2,FALSE)</f>
        <v>5</v>
      </c>
    </row>
    <row r="12" spans="1:8" ht="30" customHeight="1">
      <c r="A12" s="100" t="s">
        <v>48</v>
      </c>
      <c r="B12" s="101"/>
      <c r="G12" s="12"/>
    </row>
    <row r="13" spans="1:8" ht="30" customHeight="1" thickBot="1">
      <c r="A13" s="27" t="s">
        <v>49</v>
      </c>
      <c r="B13" s="65" t="s">
        <v>51</v>
      </c>
      <c r="G13" s="7" t="s">
        <v>71</v>
      </c>
      <c r="H13" t="s">
        <v>70</v>
      </c>
    </row>
    <row r="14" spans="1:8" ht="30" customHeight="1" thickBot="1">
      <c r="A14" s="26" t="s">
        <v>43</v>
      </c>
      <c r="B14" s="22">
        <f>VLOOKUP(B13,G17:H20,2,FALSE)</f>
        <v>3</v>
      </c>
      <c r="G14" s="7" t="s">
        <v>46</v>
      </c>
      <c r="H14">
        <v>2</v>
      </c>
    </row>
    <row r="15" spans="1:8" ht="30" customHeight="1" thickBot="1">
      <c r="A15" s="100" t="s">
        <v>53</v>
      </c>
      <c r="B15" s="101"/>
      <c r="G15" s="7" t="s">
        <v>47</v>
      </c>
      <c r="H15">
        <v>5</v>
      </c>
    </row>
    <row r="16" spans="1:8" ht="39" customHeight="1">
      <c r="A16" s="28" t="s">
        <v>54</v>
      </c>
      <c r="B16" s="64" t="s">
        <v>55</v>
      </c>
    </row>
    <row r="17" spans="1:8" ht="30" customHeight="1" thickBot="1">
      <c r="A17" s="15" t="s">
        <v>43</v>
      </c>
      <c r="B17" s="30">
        <f>VLOOKUP(B16,G22:H25,2,FALSE)</f>
        <v>1</v>
      </c>
      <c r="G17" s="7" t="s">
        <v>71</v>
      </c>
      <c r="H17" t="s">
        <v>70</v>
      </c>
    </row>
    <row r="18" spans="1:8" ht="30" customHeight="1" thickBot="1">
      <c r="A18" s="100" t="s">
        <v>58</v>
      </c>
      <c r="B18" s="101"/>
      <c r="G18" s="11" t="s">
        <v>50</v>
      </c>
      <c r="H18">
        <v>1</v>
      </c>
    </row>
    <row r="19" spans="1:8" ht="30" customHeight="1" thickBot="1">
      <c r="A19" s="29" t="s">
        <v>72</v>
      </c>
      <c r="B19" s="64" t="s">
        <v>59</v>
      </c>
      <c r="G19" s="11" t="s">
        <v>51</v>
      </c>
      <c r="H19">
        <v>3</v>
      </c>
    </row>
    <row r="20" spans="1:8" ht="30" customHeight="1" thickBot="1">
      <c r="A20" s="15" t="s">
        <v>43</v>
      </c>
      <c r="B20" s="30">
        <f>VLOOKUP(B19,G27:H29,2,FALSE)</f>
        <v>1</v>
      </c>
      <c r="G20" s="11" t="s">
        <v>52</v>
      </c>
      <c r="H20">
        <v>5</v>
      </c>
    </row>
    <row r="21" spans="1:8" ht="30" customHeight="1">
      <c r="A21" s="100" t="s">
        <v>61</v>
      </c>
      <c r="B21" s="101"/>
    </row>
    <row r="22" spans="1:8" ht="30" customHeight="1" thickBot="1">
      <c r="A22" s="29" t="s">
        <v>62</v>
      </c>
      <c r="B22" s="64" t="s">
        <v>63</v>
      </c>
      <c r="G22" s="7" t="s">
        <v>71</v>
      </c>
      <c r="H22" t="s">
        <v>70</v>
      </c>
    </row>
    <row r="23" spans="1:8" ht="30" customHeight="1" thickBot="1">
      <c r="A23" s="15" t="s">
        <v>43</v>
      </c>
      <c r="B23" s="30">
        <f>VLOOKUP(B22,G31:H36,2,FALSE)</f>
        <v>1</v>
      </c>
      <c r="G23" s="11" t="s">
        <v>55</v>
      </c>
      <c r="H23">
        <v>1</v>
      </c>
    </row>
    <row r="24" spans="1:8" ht="30" customHeight="1" thickBot="1">
      <c r="A24" s="19" t="s">
        <v>68</v>
      </c>
      <c r="B24" s="31">
        <f>IFERROR((B8+B11+B14+B17+B20+B23)/6,"-")</f>
        <v>2.1666666666666665</v>
      </c>
      <c r="G24" s="13" t="s">
        <v>56</v>
      </c>
      <c r="H24">
        <v>3</v>
      </c>
    </row>
    <row r="25" spans="1:8" ht="30" customHeight="1" thickBot="1">
      <c r="A25" s="111" t="s">
        <v>69</v>
      </c>
      <c r="B25" s="112"/>
      <c r="G25" s="11" t="s">
        <v>57</v>
      </c>
      <c r="H25">
        <v>5</v>
      </c>
    </row>
    <row r="26" spans="1:8" ht="9.75" customHeight="1" thickBot="1"/>
    <row r="27" spans="1:8" ht="30" customHeight="1" thickBot="1">
      <c r="A27" s="107" t="s">
        <v>78</v>
      </c>
      <c r="B27" s="108"/>
      <c r="G27" s="7" t="s">
        <v>71</v>
      </c>
      <c r="H27" t="s">
        <v>70</v>
      </c>
    </row>
    <row r="28" spans="1:8" ht="30" customHeight="1" thickBot="1">
      <c r="A28" s="100" t="s">
        <v>79</v>
      </c>
      <c r="B28" s="101"/>
      <c r="G28" s="11" t="s">
        <v>59</v>
      </c>
      <c r="H28">
        <v>1</v>
      </c>
    </row>
    <row r="29" spans="1:8" ht="66.75" customHeight="1" thickBot="1">
      <c r="A29" s="29" t="s">
        <v>80</v>
      </c>
      <c r="B29" s="64" t="s">
        <v>96</v>
      </c>
      <c r="G29" s="11" t="s">
        <v>60</v>
      </c>
      <c r="H29">
        <v>5</v>
      </c>
    </row>
    <row r="30" spans="1:8" ht="30" customHeight="1" thickBot="1">
      <c r="A30" s="15" t="s">
        <v>43</v>
      </c>
      <c r="B30" s="30">
        <f>VLOOKUP(B29,G38:H43,2,FALSE)</f>
        <v>1</v>
      </c>
    </row>
    <row r="31" spans="1:8" ht="30" customHeight="1" thickBot="1">
      <c r="A31" s="100" t="s">
        <v>81</v>
      </c>
      <c r="B31" s="101"/>
      <c r="G31" s="7" t="s">
        <v>71</v>
      </c>
      <c r="H31" t="s">
        <v>70</v>
      </c>
    </row>
    <row r="32" spans="1:8" ht="42" customHeight="1" thickBot="1">
      <c r="A32" s="29" t="s">
        <v>82</v>
      </c>
      <c r="B32" s="64" t="s">
        <v>59</v>
      </c>
      <c r="G32" s="11" t="s">
        <v>63</v>
      </c>
      <c r="H32">
        <v>1</v>
      </c>
    </row>
    <row r="33" spans="1:8" ht="43.5" customHeight="1" thickBot="1">
      <c r="A33" s="15" t="s">
        <v>43</v>
      </c>
      <c r="B33" s="30">
        <f>VLOOKUP(B32,G27:H29,2,FALSE)</f>
        <v>1</v>
      </c>
      <c r="G33" s="11" t="s">
        <v>64</v>
      </c>
      <c r="H33">
        <v>2</v>
      </c>
    </row>
    <row r="34" spans="1:8" ht="30" customHeight="1" thickBot="1">
      <c r="A34" s="100" t="s">
        <v>83</v>
      </c>
      <c r="B34" s="101"/>
      <c r="G34" s="11" t="s">
        <v>65</v>
      </c>
      <c r="H34">
        <v>3</v>
      </c>
    </row>
    <row r="35" spans="1:8" ht="30" customHeight="1" thickBot="1">
      <c r="A35" s="29" t="s">
        <v>84</v>
      </c>
      <c r="B35" s="64" t="s">
        <v>85</v>
      </c>
      <c r="G35" s="11" t="s">
        <v>66</v>
      </c>
      <c r="H35">
        <v>4</v>
      </c>
    </row>
    <row r="36" spans="1:8" ht="30" customHeight="1" thickBot="1">
      <c r="A36" s="15" t="s">
        <v>43</v>
      </c>
      <c r="B36" s="30">
        <f>VLOOKUP(B35,G48:H54,2,FALSE)</f>
        <v>0</v>
      </c>
      <c r="G36" s="11" t="s">
        <v>67</v>
      </c>
      <c r="H36">
        <v>5</v>
      </c>
    </row>
    <row r="37" spans="1:8" ht="30" customHeight="1">
      <c r="A37" s="100" t="s">
        <v>91</v>
      </c>
      <c r="B37" s="101"/>
    </row>
    <row r="38" spans="1:8" ht="30" customHeight="1" thickBot="1">
      <c r="A38" s="29" t="s">
        <v>92</v>
      </c>
      <c r="B38" s="64" t="s">
        <v>105</v>
      </c>
      <c r="G38" s="7" t="s">
        <v>71</v>
      </c>
      <c r="H38" t="s">
        <v>70</v>
      </c>
    </row>
    <row r="39" spans="1:8" ht="30" customHeight="1" thickBot="1">
      <c r="A39" s="15" t="s">
        <v>43</v>
      </c>
      <c r="B39" s="30">
        <f>VLOOKUP(B38,G56:H61,2,FALSE)</f>
        <v>2</v>
      </c>
      <c r="G39" s="7" t="s">
        <v>96</v>
      </c>
      <c r="H39">
        <v>1</v>
      </c>
    </row>
    <row r="40" spans="1:8" ht="30" customHeight="1" thickBot="1">
      <c r="A40" s="32" t="s">
        <v>93</v>
      </c>
      <c r="B40" s="31">
        <f>IFERROR((B30+B33+B36+B39)/4,"-")</f>
        <v>1</v>
      </c>
      <c r="G40" s="7" t="s">
        <v>97</v>
      </c>
      <c r="H40">
        <v>2</v>
      </c>
    </row>
    <row r="41" spans="1:8" ht="30" customHeight="1" thickBot="1">
      <c r="A41" s="111" t="s">
        <v>94</v>
      </c>
      <c r="B41" s="112"/>
      <c r="G41" s="7" t="s">
        <v>98</v>
      </c>
      <c r="H41">
        <v>3</v>
      </c>
    </row>
    <row r="42" spans="1:8" ht="30" customHeight="1" thickBot="1">
      <c r="A42" s="20"/>
      <c r="B42" s="20"/>
      <c r="G42" s="7" t="s">
        <v>99</v>
      </c>
      <c r="H42">
        <v>4</v>
      </c>
    </row>
    <row r="43" spans="1:8" ht="30" customHeight="1" thickBot="1">
      <c r="A43" s="107" t="s">
        <v>95</v>
      </c>
      <c r="B43" s="115"/>
      <c r="G43" s="7" t="s">
        <v>100</v>
      </c>
      <c r="H43">
        <v>5</v>
      </c>
    </row>
    <row r="44" spans="1:8" ht="30" customHeight="1" thickBot="1">
      <c r="A44" s="33" t="s">
        <v>108</v>
      </c>
      <c r="B44" s="31">
        <f>IF(OR(B8="-",B11="-",B14="-",B17="-",B20="-",B23="-",B30="-",B33="-",B36="-",B39="-"),"Presenti campi non compilati",IFERROR(B24*B40,"-"))</f>
        <v>2.1666666666666665</v>
      </c>
    </row>
    <row r="45" spans="1:8" ht="30" customHeight="1" thickBot="1">
      <c r="A45" s="34"/>
      <c r="B45" s="35"/>
    </row>
    <row r="46" spans="1:8" ht="30" customHeight="1" thickBot="1">
      <c r="A46" s="107" t="s">
        <v>112</v>
      </c>
      <c r="B46" s="115"/>
    </row>
    <row r="47" spans="1:8" ht="40.5" customHeight="1" thickBot="1">
      <c r="A47" s="113" t="s">
        <v>190</v>
      </c>
      <c r="B47" s="114"/>
    </row>
    <row r="48" spans="1:8" ht="12.75" customHeight="1" thickBot="1">
      <c r="G48" s="7" t="s">
        <v>71</v>
      </c>
      <c r="H48" t="s">
        <v>70</v>
      </c>
    </row>
    <row r="49" spans="7:8" ht="7.5" customHeight="1" thickBot="1">
      <c r="G49" s="7" t="s">
        <v>85</v>
      </c>
      <c r="H49">
        <v>0</v>
      </c>
    </row>
    <row r="50" spans="7:8" ht="30" customHeight="1" thickBot="1">
      <c r="G50" s="7" t="s">
        <v>86</v>
      </c>
      <c r="H50">
        <v>1</v>
      </c>
    </row>
    <row r="51" spans="7:8" ht="30" customHeight="1" thickBot="1">
      <c r="G51" s="7" t="s">
        <v>87</v>
      </c>
      <c r="H51">
        <v>2</v>
      </c>
    </row>
    <row r="52" spans="7:8" ht="30" customHeight="1" thickBot="1">
      <c r="G52" s="7" t="s">
        <v>88</v>
      </c>
      <c r="H52">
        <v>3</v>
      </c>
    </row>
    <row r="53" spans="7:8" ht="30" customHeight="1" thickBot="1">
      <c r="G53" s="7" t="s">
        <v>89</v>
      </c>
      <c r="H53">
        <v>4</v>
      </c>
    </row>
    <row r="54" spans="7:8" ht="30" customHeight="1" thickBot="1">
      <c r="G54" s="7" t="s">
        <v>90</v>
      </c>
      <c r="H54">
        <v>5</v>
      </c>
    </row>
    <row r="55" spans="7:8" ht="30" customHeight="1"/>
    <row r="56" spans="7:8" ht="30" customHeight="1" thickBot="1">
      <c r="G56" s="7" t="s">
        <v>71</v>
      </c>
      <c r="H56" t="s">
        <v>70</v>
      </c>
    </row>
    <row r="57" spans="7:8" ht="30" customHeight="1" thickBot="1">
      <c r="G57" s="7" t="s">
        <v>104</v>
      </c>
      <c r="H57">
        <v>1</v>
      </c>
    </row>
    <row r="58" spans="7:8" ht="30" customHeight="1" thickBot="1">
      <c r="G58" s="7" t="s">
        <v>105</v>
      </c>
      <c r="H58">
        <v>2</v>
      </c>
    </row>
    <row r="59" spans="7:8" ht="30" customHeight="1" thickBot="1">
      <c r="G59" s="7" t="s">
        <v>103</v>
      </c>
      <c r="H59">
        <v>3</v>
      </c>
    </row>
    <row r="60" spans="7:8" ht="30" customHeight="1" thickBot="1">
      <c r="G60" s="7" t="s">
        <v>106</v>
      </c>
      <c r="H60">
        <v>4</v>
      </c>
    </row>
    <row r="61" spans="7:8" ht="30" customHeight="1" thickBot="1">
      <c r="G61" s="7" t="s">
        <v>107</v>
      </c>
      <c r="H61">
        <v>5</v>
      </c>
    </row>
    <row r="62" spans="7:8" ht="30" customHeight="1"/>
    <row r="63" spans="7:8" ht="30" customHeight="1"/>
    <row r="64" spans="7:8" ht="30" customHeight="1"/>
    <row r="65" ht="30" customHeight="1"/>
    <row r="66" ht="30" customHeight="1"/>
    <row r="67" ht="30" customHeight="1"/>
    <row r="68" ht="30" customHeight="1"/>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3.xml><?xml version="1.0" encoding="utf-8"?>
<worksheet xmlns="http://schemas.openxmlformats.org/spreadsheetml/2006/main" xmlns:r="http://schemas.openxmlformats.org/officeDocument/2006/relationships">
  <dimension ref="A1:H68"/>
  <sheetViews>
    <sheetView topLeftCell="B49" zoomScaleNormal="100" zoomScaleSheetLayoutView="100" workbookViewId="0"/>
  </sheetViews>
  <sheetFormatPr defaultColWidth="8.85546875" defaultRowHeight="15"/>
  <cols>
    <col min="1" max="1" width="85.7109375" customWidth="1"/>
    <col min="2" max="2" width="42" customWidth="1"/>
    <col min="3" max="3" width="5.42578125" customWidth="1"/>
    <col min="7" max="7" width="43.140625" hidden="1" customWidth="1"/>
    <col min="8" max="8" width="9.140625" hidden="1" customWidth="1"/>
  </cols>
  <sheetData>
    <row r="1" spans="1:8" ht="15.75" thickBot="1"/>
    <row r="2" spans="1:8" ht="24" customHeight="1" thickBot="1">
      <c r="A2" s="14" t="s">
        <v>73</v>
      </c>
      <c r="B2" s="18">
        <f>IF(F2="SI",'Indice Schede'!B31,"non utilizzata")</f>
        <v>20</v>
      </c>
      <c r="D2" s="102" t="s">
        <v>74</v>
      </c>
      <c r="E2" s="103"/>
      <c r="F2" s="66" t="s">
        <v>30</v>
      </c>
      <c r="H2" t="s">
        <v>30</v>
      </c>
    </row>
    <row r="3" spans="1:8" ht="45" customHeight="1" thickBot="1">
      <c r="A3" s="109" t="s">
        <v>117</v>
      </c>
      <c r="B3" s="110"/>
      <c r="H3" t="s">
        <v>31</v>
      </c>
    </row>
    <row r="4" spans="1:8" ht="31.5" customHeight="1" thickBot="1">
      <c r="A4" s="107" t="s">
        <v>33</v>
      </c>
      <c r="B4" s="108"/>
      <c r="D4" s="104" t="s">
        <v>75</v>
      </c>
      <c r="E4" s="105"/>
      <c r="F4" s="106"/>
    </row>
    <row r="5" spans="1:8" ht="15.75" thickBot="1">
      <c r="A5" s="16" t="s">
        <v>34</v>
      </c>
      <c r="B5" s="17" t="s">
        <v>35</v>
      </c>
      <c r="G5" s="9" t="s">
        <v>71</v>
      </c>
      <c r="H5" t="s">
        <v>70</v>
      </c>
    </row>
    <row r="6" spans="1:8" ht="30" customHeight="1" thickBot="1">
      <c r="A6" s="100" t="s">
        <v>36</v>
      </c>
      <c r="B6" s="101"/>
      <c r="G6" s="10" t="s">
        <v>38</v>
      </c>
      <c r="H6">
        <v>1</v>
      </c>
    </row>
    <row r="7" spans="1:8" ht="30" customHeight="1" thickBot="1">
      <c r="A7" s="24" t="s">
        <v>37</v>
      </c>
      <c r="B7" s="64" t="s">
        <v>41</v>
      </c>
      <c r="G7" s="8" t="s">
        <v>39</v>
      </c>
      <c r="H7">
        <v>2</v>
      </c>
    </row>
    <row r="8" spans="1:8" ht="30" customHeight="1" thickBot="1">
      <c r="A8" s="23" t="s">
        <v>43</v>
      </c>
      <c r="B8" s="22">
        <f>VLOOKUP(B7,G5:H10,2,FALSE)</f>
        <v>4</v>
      </c>
      <c r="G8" s="7" t="s">
        <v>40</v>
      </c>
      <c r="H8">
        <v>3</v>
      </c>
    </row>
    <row r="9" spans="1:8" ht="30" customHeight="1" thickBot="1">
      <c r="A9" s="100" t="s">
        <v>44</v>
      </c>
      <c r="B9" s="101"/>
      <c r="G9" s="7" t="s">
        <v>41</v>
      </c>
      <c r="H9">
        <v>4</v>
      </c>
    </row>
    <row r="10" spans="1:8" ht="30" customHeight="1" thickBot="1">
      <c r="A10" s="25" t="s">
        <v>45</v>
      </c>
      <c r="B10" s="65" t="s">
        <v>47</v>
      </c>
      <c r="G10" s="7" t="s">
        <v>42</v>
      </c>
      <c r="H10">
        <v>5</v>
      </c>
    </row>
    <row r="11" spans="1:8" ht="30" customHeight="1" thickBot="1">
      <c r="A11" s="26" t="s">
        <v>43</v>
      </c>
      <c r="B11" s="22">
        <f>VLOOKUP(B10,G13:H15,2,FALSE)</f>
        <v>5</v>
      </c>
    </row>
    <row r="12" spans="1:8" ht="30" customHeight="1">
      <c r="A12" s="100" t="s">
        <v>48</v>
      </c>
      <c r="B12" s="101"/>
      <c r="G12" s="12"/>
    </row>
    <row r="13" spans="1:8" ht="30" customHeight="1" thickBot="1">
      <c r="A13" s="27" t="s">
        <v>49</v>
      </c>
      <c r="B13" s="65" t="s">
        <v>50</v>
      </c>
      <c r="G13" s="7" t="s">
        <v>71</v>
      </c>
      <c r="H13" t="s">
        <v>70</v>
      </c>
    </row>
    <row r="14" spans="1:8" ht="30" customHeight="1" thickBot="1">
      <c r="A14" s="26" t="s">
        <v>43</v>
      </c>
      <c r="B14" s="22">
        <f>VLOOKUP(B13,G17:H20,2,FALSE)</f>
        <v>1</v>
      </c>
      <c r="G14" s="7" t="s">
        <v>46</v>
      </c>
      <c r="H14">
        <v>2</v>
      </c>
    </row>
    <row r="15" spans="1:8" ht="30" customHeight="1" thickBot="1">
      <c r="A15" s="100" t="s">
        <v>53</v>
      </c>
      <c r="B15" s="101"/>
      <c r="G15" s="7" t="s">
        <v>47</v>
      </c>
      <c r="H15">
        <v>5</v>
      </c>
    </row>
    <row r="16" spans="1:8" ht="39" customHeight="1">
      <c r="A16" s="28" t="s">
        <v>54</v>
      </c>
      <c r="B16" s="64" t="s">
        <v>56</v>
      </c>
    </row>
    <row r="17" spans="1:8" ht="30" customHeight="1" thickBot="1">
      <c r="A17" s="15" t="s">
        <v>43</v>
      </c>
      <c r="B17" s="30">
        <f>VLOOKUP(B16,G22:H25,2,FALSE)</f>
        <v>3</v>
      </c>
      <c r="G17" s="7" t="s">
        <v>71</v>
      </c>
      <c r="H17" t="s">
        <v>70</v>
      </c>
    </row>
    <row r="18" spans="1:8" ht="30" customHeight="1" thickBot="1">
      <c r="A18" s="100" t="s">
        <v>58</v>
      </c>
      <c r="B18" s="101"/>
      <c r="G18" s="11" t="s">
        <v>50</v>
      </c>
      <c r="H18">
        <v>1</v>
      </c>
    </row>
    <row r="19" spans="1:8" ht="30" customHeight="1" thickBot="1">
      <c r="A19" s="29" t="s">
        <v>72</v>
      </c>
      <c r="B19" s="64" t="s">
        <v>59</v>
      </c>
      <c r="G19" s="11" t="s">
        <v>51</v>
      </c>
      <c r="H19">
        <v>3</v>
      </c>
    </row>
    <row r="20" spans="1:8" ht="30" customHeight="1" thickBot="1">
      <c r="A20" s="15" t="s">
        <v>43</v>
      </c>
      <c r="B20" s="30">
        <f>VLOOKUP(B19,G27:H29,2,FALSE)</f>
        <v>1</v>
      </c>
      <c r="G20" s="11" t="s">
        <v>52</v>
      </c>
      <c r="H20">
        <v>5</v>
      </c>
    </row>
    <row r="21" spans="1:8" ht="30" customHeight="1">
      <c r="A21" s="100" t="s">
        <v>61</v>
      </c>
      <c r="B21" s="101"/>
    </row>
    <row r="22" spans="1:8" ht="30" customHeight="1" thickBot="1">
      <c r="A22" s="29" t="s">
        <v>62</v>
      </c>
      <c r="B22" s="64" t="s">
        <v>65</v>
      </c>
      <c r="G22" s="7" t="s">
        <v>71</v>
      </c>
      <c r="H22" t="s">
        <v>70</v>
      </c>
    </row>
    <row r="23" spans="1:8" ht="30" customHeight="1" thickBot="1">
      <c r="A23" s="15" t="s">
        <v>43</v>
      </c>
      <c r="B23" s="30">
        <f>VLOOKUP(B22,G31:H36,2,FALSE)</f>
        <v>3</v>
      </c>
      <c r="G23" s="11" t="s">
        <v>55</v>
      </c>
      <c r="H23">
        <v>1</v>
      </c>
    </row>
    <row r="24" spans="1:8" ht="30" customHeight="1" thickBot="1">
      <c r="A24" s="19" t="s">
        <v>68</v>
      </c>
      <c r="B24" s="31">
        <f>IFERROR((B8+B11+B14+B17+B20+B23)/6,"-")</f>
        <v>2.8333333333333335</v>
      </c>
      <c r="G24" s="13" t="s">
        <v>56</v>
      </c>
      <c r="H24">
        <v>3</v>
      </c>
    </row>
    <row r="25" spans="1:8" ht="30" customHeight="1" thickBot="1">
      <c r="A25" s="111" t="s">
        <v>69</v>
      </c>
      <c r="B25" s="112"/>
      <c r="G25" s="11" t="s">
        <v>57</v>
      </c>
      <c r="H25">
        <v>5</v>
      </c>
    </row>
    <row r="26" spans="1:8" ht="9.75" customHeight="1" thickBot="1"/>
    <row r="27" spans="1:8" ht="30" customHeight="1" thickBot="1">
      <c r="A27" s="107" t="s">
        <v>78</v>
      </c>
      <c r="B27" s="108"/>
      <c r="G27" s="7" t="s">
        <v>71</v>
      </c>
      <c r="H27" t="s">
        <v>70</v>
      </c>
    </row>
    <row r="28" spans="1:8" ht="30" customHeight="1" thickBot="1">
      <c r="A28" s="100" t="s">
        <v>79</v>
      </c>
      <c r="B28" s="101"/>
      <c r="G28" s="11" t="s">
        <v>59</v>
      </c>
      <c r="H28">
        <v>1</v>
      </c>
    </row>
    <row r="29" spans="1:8" ht="66.75" customHeight="1" thickBot="1">
      <c r="A29" s="29" t="s">
        <v>80</v>
      </c>
      <c r="B29" s="64" t="s">
        <v>96</v>
      </c>
      <c r="G29" s="11" t="s">
        <v>60</v>
      </c>
      <c r="H29">
        <v>5</v>
      </c>
    </row>
    <row r="30" spans="1:8" ht="30" customHeight="1" thickBot="1">
      <c r="A30" s="15" t="s">
        <v>43</v>
      </c>
      <c r="B30" s="30">
        <f>VLOOKUP(B29,G38:H43,2,FALSE)</f>
        <v>1</v>
      </c>
    </row>
    <row r="31" spans="1:8" ht="30" customHeight="1" thickBot="1">
      <c r="A31" s="100" t="s">
        <v>81</v>
      </c>
      <c r="B31" s="101"/>
      <c r="G31" s="7" t="s">
        <v>71</v>
      </c>
      <c r="H31" t="s">
        <v>70</v>
      </c>
    </row>
    <row r="32" spans="1:8" ht="42" customHeight="1" thickBot="1">
      <c r="A32" s="29" t="s">
        <v>82</v>
      </c>
      <c r="B32" s="64" t="s">
        <v>59</v>
      </c>
      <c r="G32" s="11" t="s">
        <v>63</v>
      </c>
      <c r="H32">
        <v>1</v>
      </c>
    </row>
    <row r="33" spans="1:8" ht="43.5" customHeight="1" thickBot="1">
      <c r="A33" s="15" t="s">
        <v>43</v>
      </c>
      <c r="B33" s="30">
        <f>VLOOKUP(B32,G27:H29,2,FALSE)</f>
        <v>1</v>
      </c>
      <c r="G33" s="11" t="s">
        <v>64</v>
      </c>
      <c r="H33">
        <v>2</v>
      </c>
    </row>
    <row r="34" spans="1:8" ht="30" customHeight="1" thickBot="1">
      <c r="A34" s="100" t="s">
        <v>83</v>
      </c>
      <c r="B34" s="101"/>
      <c r="G34" s="11" t="s">
        <v>65</v>
      </c>
      <c r="H34">
        <v>3</v>
      </c>
    </row>
    <row r="35" spans="1:8" ht="30" customHeight="1" thickBot="1">
      <c r="A35" s="29" t="s">
        <v>84</v>
      </c>
      <c r="B35" s="64" t="s">
        <v>85</v>
      </c>
      <c r="G35" s="11" t="s">
        <v>66</v>
      </c>
      <c r="H35">
        <v>4</v>
      </c>
    </row>
    <row r="36" spans="1:8" ht="30" customHeight="1" thickBot="1">
      <c r="A36" s="15" t="s">
        <v>43</v>
      </c>
      <c r="B36" s="30">
        <f>VLOOKUP(B35,G48:H54,2,FALSE)</f>
        <v>0</v>
      </c>
      <c r="G36" s="11" t="s">
        <v>67</v>
      </c>
      <c r="H36">
        <v>5</v>
      </c>
    </row>
    <row r="37" spans="1:8" ht="30" customHeight="1">
      <c r="A37" s="100" t="s">
        <v>91</v>
      </c>
      <c r="B37" s="101"/>
    </row>
    <row r="38" spans="1:8" ht="30" customHeight="1" thickBot="1">
      <c r="A38" s="29" t="s">
        <v>92</v>
      </c>
      <c r="B38" s="64" t="s">
        <v>103</v>
      </c>
      <c r="G38" s="7" t="s">
        <v>71</v>
      </c>
      <c r="H38" t="s">
        <v>70</v>
      </c>
    </row>
    <row r="39" spans="1:8" ht="30" customHeight="1" thickBot="1">
      <c r="A39" s="15" t="s">
        <v>43</v>
      </c>
      <c r="B39" s="30">
        <f>VLOOKUP(B38,G56:H61,2,FALSE)</f>
        <v>3</v>
      </c>
      <c r="G39" s="7" t="s">
        <v>96</v>
      </c>
      <c r="H39">
        <v>1</v>
      </c>
    </row>
    <row r="40" spans="1:8" ht="30" customHeight="1" thickBot="1">
      <c r="A40" s="32" t="s">
        <v>93</v>
      </c>
      <c r="B40" s="31">
        <f>IFERROR((B30+B33+B36+B39)/4,"-")</f>
        <v>1.25</v>
      </c>
      <c r="G40" s="7" t="s">
        <v>97</v>
      </c>
      <c r="H40">
        <v>2</v>
      </c>
    </row>
    <row r="41" spans="1:8" ht="30" customHeight="1" thickBot="1">
      <c r="A41" s="111" t="s">
        <v>94</v>
      </c>
      <c r="B41" s="112"/>
      <c r="G41" s="7" t="s">
        <v>98</v>
      </c>
      <c r="H41">
        <v>3</v>
      </c>
    </row>
    <row r="42" spans="1:8" ht="30" customHeight="1" thickBot="1">
      <c r="A42" s="20"/>
      <c r="B42" s="20"/>
      <c r="G42" s="7" t="s">
        <v>99</v>
      </c>
      <c r="H42">
        <v>4</v>
      </c>
    </row>
    <row r="43" spans="1:8" ht="30" customHeight="1" thickBot="1">
      <c r="A43" s="107" t="s">
        <v>95</v>
      </c>
      <c r="B43" s="115"/>
      <c r="G43" s="7" t="s">
        <v>100</v>
      </c>
      <c r="H43">
        <v>5</v>
      </c>
    </row>
    <row r="44" spans="1:8" ht="30" customHeight="1" thickBot="1">
      <c r="A44" s="33" t="s">
        <v>108</v>
      </c>
      <c r="B44" s="31">
        <f>IF(OR(B8="-",B11="-",B14="-",B17="-",B20="-",B23="-",B30="-",B33="-",B36="-",B39="-"),"Presenti campi non compilati",IFERROR(B24*B40,"-"))</f>
        <v>3.541666666666667</v>
      </c>
    </row>
    <row r="45" spans="1:8" ht="30" customHeight="1" thickBot="1">
      <c r="A45" s="34"/>
      <c r="B45" s="35"/>
    </row>
    <row r="46" spans="1:8" ht="30" customHeight="1" thickBot="1">
      <c r="A46" s="107" t="s">
        <v>112</v>
      </c>
      <c r="B46" s="115"/>
    </row>
    <row r="47" spans="1:8" ht="40.5" customHeight="1" thickBot="1">
      <c r="A47" s="113" t="s">
        <v>190</v>
      </c>
      <c r="B47" s="114"/>
    </row>
    <row r="48" spans="1:8" ht="12.75" customHeight="1" thickBot="1">
      <c r="G48" s="7" t="s">
        <v>71</v>
      </c>
      <c r="H48" t="s">
        <v>70</v>
      </c>
    </row>
    <row r="49" spans="7:8" ht="7.5" customHeight="1" thickBot="1">
      <c r="G49" s="7" t="s">
        <v>85</v>
      </c>
      <c r="H49">
        <v>0</v>
      </c>
    </row>
    <row r="50" spans="7:8" ht="30" customHeight="1" thickBot="1">
      <c r="G50" s="7" t="s">
        <v>86</v>
      </c>
      <c r="H50">
        <v>1</v>
      </c>
    </row>
    <row r="51" spans="7:8" ht="30" customHeight="1" thickBot="1">
      <c r="G51" s="7" t="s">
        <v>87</v>
      </c>
      <c r="H51">
        <v>2</v>
      </c>
    </row>
    <row r="52" spans="7:8" ht="30" customHeight="1" thickBot="1">
      <c r="G52" s="7" t="s">
        <v>88</v>
      </c>
      <c r="H52">
        <v>3</v>
      </c>
    </row>
    <row r="53" spans="7:8" ht="30" customHeight="1" thickBot="1">
      <c r="G53" s="7" t="s">
        <v>89</v>
      </c>
      <c r="H53">
        <v>4</v>
      </c>
    </row>
    <row r="54" spans="7:8" ht="30" customHeight="1" thickBot="1">
      <c r="G54" s="7" t="s">
        <v>90</v>
      </c>
      <c r="H54">
        <v>5</v>
      </c>
    </row>
    <row r="55" spans="7:8" ht="30" customHeight="1"/>
    <row r="56" spans="7:8" ht="30" customHeight="1" thickBot="1">
      <c r="G56" s="7" t="s">
        <v>71</v>
      </c>
      <c r="H56" t="s">
        <v>70</v>
      </c>
    </row>
    <row r="57" spans="7:8" ht="30" customHeight="1" thickBot="1">
      <c r="G57" s="7" t="s">
        <v>104</v>
      </c>
      <c r="H57">
        <v>1</v>
      </c>
    </row>
    <row r="58" spans="7:8" ht="30" customHeight="1" thickBot="1">
      <c r="G58" s="7" t="s">
        <v>105</v>
      </c>
      <c r="H58">
        <v>2</v>
      </c>
    </row>
    <row r="59" spans="7:8" ht="30" customHeight="1" thickBot="1">
      <c r="G59" s="7" t="s">
        <v>103</v>
      </c>
      <c r="H59">
        <v>3</v>
      </c>
    </row>
    <row r="60" spans="7:8" ht="30" customHeight="1" thickBot="1">
      <c r="G60" s="7" t="s">
        <v>106</v>
      </c>
      <c r="H60">
        <v>4</v>
      </c>
    </row>
    <row r="61" spans="7:8" ht="30" customHeight="1" thickBot="1">
      <c r="G61" s="7" t="s">
        <v>107</v>
      </c>
      <c r="H61">
        <v>5</v>
      </c>
    </row>
    <row r="62" spans="7:8" ht="30" customHeight="1"/>
    <row r="63" spans="7:8" ht="30" customHeight="1"/>
    <row r="64" spans="7:8" ht="30" customHeight="1"/>
    <row r="65" ht="30" customHeight="1"/>
    <row r="66" ht="30" customHeight="1"/>
    <row r="67" ht="30" customHeight="1"/>
    <row r="68" ht="30" customHeight="1"/>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4.xml><?xml version="1.0" encoding="utf-8"?>
<worksheet xmlns="http://schemas.openxmlformats.org/spreadsheetml/2006/main" xmlns:r="http://schemas.openxmlformats.org/officeDocument/2006/relationships">
  <dimension ref="A1:H68"/>
  <sheetViews>
    <sheetView topLeftCell="A49" zoomScaleNormal="100" zoomScaleSheetLayoutView="100" workbookViewId="0"/>
  </sheetViews>
  <sheetFormatPr defaultColWidth="8.85546875" defaultRowHeight="15"/>
  <cols>
    <col min="1" max="1" width="85.7109375" customWidth="1"/>
    <col min="2" max="2" width="42" customWidth="1"/>
    <col min="3" max="3" width="5.42578125" customWidth="1"/>
    <col min="7" max="7" width="43.140625" hidden="1" customWidth="1"/>
    <col min="8" max="8" width="9.140625" hidden="1" customWidth="1"/>
  </cols>
  <sheetData>
    <row r="1" spans="1:8" ht="15.75" thickBot="1"/>
    <row r="2" spans="1:8" ht="24" customHeight="1" thickBot="1">
      <c r="A2" s="14" t="s">
        <v>73</v>
      </c>
      <c r="B2" s="18">
        <f>IF(F2="SI",'Indice Schede'!B32,"non utilizzata")</f>
        <v>21</v>
      </c>
      <c r="D2" s="102" t="s">
        <v>74</v>
      </c>
      <c r="E2" s="103"/>
      <c r="F2" s="66" t="s">
        <v>30</v>
      </c>
      <c r="H2" t="s">
        <v>30</v>
      </c>
    </row>
    <row r="3" spans="1:8" ht="45" customHeight="1" thickBot="1">
      <c r="A3" s="109" t="s">
        <v>118</v>
      </c>
      <c r="B3" s="110"/>
      <c r="H3" t="s">
        <v>31</v>
      </c>
    </row>
    <row r="4" spans="1:8" ht="31.5" customHeight="1" thickBot="1">
      <c r="A4" s="107" t="s">
        <v>33</v>
      </c>
      <c r="B4" s="108"/>
      <c r="D4" s="104" t="s">
        <v>75</v>
      </c>
      <c r="E4" s="105"/>
      <c r="F4" s="106"/>
    </row>
    <row r="5" spans="1:8" ht="15.75" thickBot="1">
      <c r="A5" s="16" t="s">
        <v>34</v>
      </c>
      <c r="B5" s="17" t="s">
        <v>35</v>
      </c>
      <c r="G5" s="9" t="s">
        <v>71</v>
      </c>
      <c r="H5" t="s">
        <v>70</v>
      </c>
    </row>
    <row r="6" spans="1:8" ht="30" customHeight="1" thickBot="1">
      <c r="A6" s="100" t="s">
        <v>36</v>
      </c>
      <c r="B6" s="101"/>
      <c r="G6" s="10" t="s">
        <v>38</v>
      </c>
      <c r="H6">
        <v>1</v>
      </c>
    </row>
    <row r="7" spans="1:8" ht="30" customHeight="1" thickBot="1">
      <c r="A7" s="24" t="s">
        <v>37</v>
      </c>
      <c r="B7" s="64" t="s">
        <v>40</v>
      </c>
      <c r="G7" s="8" t="s">
        <v>39</v>
      </c>
      <c r="H7">
        <v>2</v>
      </c>
    </row>
    <row r="8" spans="1:8" ht="30" customHeight="1" thickBot="1">
      <c r="A8" s="23" t="s">
        <v>43</v>
      </c>
      <c r="B8" s="22">
        <f>VLOOKUP(B7,G5:H10,2,FALSE)</f>
        <v>3</v>
      </c>
      <c r="G8" s="7" t="s">
        <v>40</v>
      </c>
      <c r="H8">
        <v>3</v>
      </c>
    </row>
    <row r="9" spans="1:8" ht="30" customHeight="1" thickBot="1">
      <c r="A9" s="100" t="s">
        <v>44</v>
      </c>
      <c r="B9" s="101"/>
      <c r="G9" s="7" t="s">
        <v>41</v>
      </c>
      <c r="H9">
        <v>4</v>
      </c>
    </row>
    <row r="10" spans="1:8" ht="30" customHeight="1" thickBot="1">
      <c r="A10" s="25" t="s">
        <v>45</v>
      </c>
      <c r="B10" s="65" t="s">
        <v>47</v>
      </c>
      <c r="G10" s="7" t="s">
        <v>42</v>
      </c>
      <c r="H10">
        <v>5</v>
      </c>
    </row>
    <row r="11" spans="1:8" ht="30" customHeight="1" thickBot="1">
      <c r="A11" s="26" t="s">
        <v>43</v>
      </c>
      <c r="B11" s="22">
        <f>VLOOKUP(B10,G13:H15,2,FALSE)</f>
        <v>5</v>
      </c>
    </row>
    <row r="12" spans="1:8" ht="30" customHeight="1">
      <c r="A12" s="100" t="s">
        <v>48</v>
      </c>
      <c r="B12" s="101"/>
      <c r="G12" s="12"/>
    </row>
    <row r="13" spans="1:8" ht="30" customHeight="1" thickBot="1">
      <c r="A13" s="27" t="s">
        <v>49</v>
      </c>
      <c r="B13" s="65" t="s">
        <v>50</v>
      </c>
      <c r="G13" s="7" t="s">
        <v>71</v>
      </c>
      <c r="H13" t="s">
        <v>70</v>
      </c>
    </row>
    <row r="14" spans="1:8" ht="30" customHeight="1" thickBot="1">
      <c r="A14" s="26" t="s">
        <v>43</v>
      </c>
      <c r="B14" s="22">
        <f>VLOOKUP(B13,G17:H20,2,FALSE)</f>
        <v>1</v>
      </c>
      <c r="G14" s="7" t="s">
        <v>46</v>
      </c>
      <c r="H14">
        <v>2</v>
      </c>
    </row>
    <row r="15" spans="1:8" ht="30" customHeight="1" thickBot="1">
      <c r="A15" s="100" t="s">
        <v>53</v>
      </c>
      <c r="B15" s="101"/>
      <c r="G15" s="7" t="s">
        <v>47</v>
      </c>
      <c r="H15">
        <v>5</v>
      </c>
    </row>
    <row r="16" spans="1:8" ht="39" customHeight="1">
      <c r="A16" s="28" t="s">
        <v>54</v>
      </c>
      <c r="B16" s="64" t="s">
        <v>57</v>
      </c>
    </row>
    <row r="17" spans="1:8" ht="30" customHeight="1" thickBot="1">
      <c r="A17" s="15" t="s">
        <v>43</v>
      </c>
      <c r="B17" s="30">
        <f>VLOOKUP(B16,G22:H25,2,FALSE)</f>
        <v>5</v>
      </c>
      <c r="G17" s="7" t="s">
        <v>71</v>
      </c>
      <c r="H17" t="s">
        <v>70</v>
      </c>
    </row>
    <row r="18" spans="1:8" ht="30" customHeight="1" thickBot="1">
      <c r="A18" s="100" t="s">
        <v>58</v>
      </c>
      <c r="B18" s="101"/>
      <c r="G18" s="11" t="s">
        <v>50</v>
      </c>
      <c r="H18">
        <v>1</v>
      </c>
    </row>
    <row r="19" spans="1:8" ht="30" customHeight="1" thickBot="1">
      <c r="A19" s="29" t="s">
        <v>72</v>
      </c>
      <c r="B19" s="64" t="s">
        <v>59</v>
      </c>
      <c r="G19" s="11" t="s">
        <v>51</v>
      </c>
      <c r="H19">
        <v>3</v>
      </c>
    </row>
    <row r="20" spans="1:8" ht="30" customHeight="1" thickBot="1">
      <c r="A20" s="15" t="s">
        <v>43</v>
      </c>
      <c r="B20" s="30">
        <f>VLOOKUP(B19,G27:H29,2,FALSE)</f>
        <v>1</v>
      </c>
      <c r="G20" s="11" t="s">
        <v>52</v>
      </c>
      <c r="H20">
        <v>5</v>
      </c>
    </row>
    <row r="21" spans="1:8" ht="30" customHeight="1">
      <c r="A21" s="100" t="s">
        <v>61</v>
      </c>
      <c r="B21" s="101"/>
    </row>
    <row r="22" spans="1:8" ht="30" customHeight="1" thickBot="1">
      <c r="A22" s="29" t="s">
        <v>62</v>
      </c>
      <c r="B22" s="64" t="s">
        <v>67</v>
      </c>
      <c r="G22" s="7" t="s">
        <v>71</v>
      </c>
      <c r="H22" t="s">
        <v>70</v>
      </c>
    </row>
    <row r="23" spans="1:8" ht="30" customHeight="1" thickBot="1">
      <c r="A23" s="15" t="s">
        <v>43</v>
      </c>
      <c r="B23" s="30">
        <f>VLOOKUP(B22,G31:H36,2,FALSE)</f>
        <v>5</v>
      </c>
      <c r="G23" s="11" t="s">
        <v>55</v>
      </c>
      <c r="H23">
        <v>1</v>
      </c>
    </row>
    <row r="24" spans="1:8" ht="30" customHeight="1" thickBot="1">
      <c r="A24" s="19" t="s">
        <v>68</v>
      </c>
      <c r="B24" s="31">
        <f>IFERROR((B8+B11+B14+B17+B20+B23)/6,"-")</f>
        <v>3.3333333333333335</v>
      </c>
      <c r="G24" s="13" t="s">
        <v>56</v>
      </c>
      <c r="H24">
        <v>3</v>
      </c>
    </row>
    <row r="25" spans="1:8" ht="30" customHeight="1" thickBot="1">
      <c r="A25" s="111" t="s">
        <v>69</v>
      </c>
      <c r="B25" s="112"/>
      <c r="G25" s="11" t="s">
        <v>57</v>
      </c>
      <c r="H25">
        <v>5</v>
      </c>
    </row>
    <row r="26" spans="1:8" ht="9.75" customHeight="1" thickBot="1"/>
    <row r="27" spans="1:8" ht="30" customHeight="1" thickBot="1">
      <c r="A27" s="107" t="s">
        <v>78</v>
      </c>
      <c r="B27" s="108"/>
      <c r="G27" s="7" t="s">
        <v>71</v>
      </c>
      <c r="H27" t="s">
        <v>70</v>
      </c>
    </row>
    <row r="28" spans="1:8" ht="30" customHeight="1" thickBot="1">
      <c r="A28" s="100" t="s">
        <v>79</v>
      </c>
      <c r="B28" s="101"/>
      <c r="G28" s="11" t="s">
        <v>59</v>
      </c>
      <c r="H28">
        <v>1</v>
      </c>
    </row>
    <row r="29" spans="1:8" ht="66.75" customHeight="1" thickBot="1">
      <c r="A29" s="29" t="s">
        <v>80</v>
      </c>
      <c r="B29" s="64" t="s">
        <v>96</v>
      </c>
      <c r="G29" s="11" t="s">
        <v>60</v>
      </c>
      <c r="H29">
        <v>5</v>
      </c>
    </row>
    <row r="30" spans="1:8" ht="30" customHeight="1" thickBot="1">
      <c r="A30" s="15" t="s">
        <v>43</v>
      </c>
      <c r="B30" s="30">
        <f>VLOOKUP(B29,G38:H43,2,FALSE)</f>
        <v>1</v>
      </c>
    </row>
    <row r="31" spans="1:8" ht="30" customHeight="1" thickBot="1">
      <c r="A31" s="100" t="s">
        <v>81</v>
      </c>
      <c r="B31" s="101"/>
      <c r="G31" s="7" t="s">
        <v>71</v>
      </c>
      <c r="H31" t="s">
        <v>70</v>
      </c>
    </row>
    <row r="32" spans="1:8" ht="42" customHeight="1" thickBot="1">
      <c r="A32" s="29" t="s">
        <v>82</v>
      </c>
      <c r="B32" s="64" t="s">
        <v>59</v>
      </c>
      <c r="G32" s="11" t="s">
        <v>63</v>
      </c>
      <c r="H32">
        <v>1</v>
      </c>
    </row>
    <row r="33" spans="1:8" ht="43.5" customHeight="1" thickBot="1">
      <c r="A33" s="15" t="s">
        <v>43</v>
      </c>
      <c r="B33" s="30">
        <f>VLOOKUP(B32,G27:H29,2,FALSE)</f>
        <v>1</v>
      </c>
      <c r="G33" s="11" t="s">
        <v>64</v>
      </c>
      <c r="H33">
        <v>2</v>
      </c>
    </row>
    <row r="34" spans="1:8" ht="30" customHeight="1" thickBot="1">
      <c r="A34" s="100" t="s">
        <v>83</v>
      </c>
      <c r="B34" s="101"/>
      <c r="G34" s="11" t="s">
        <v>65</v>
      </c>
      <c r="H34">
        <v>3</v>
      </c>
    </row>
    <row r="35" spans="1:8" ht="30" customHeight="1" thickBot="1">
      <c r="A35" s="29" t="s">
        <v>84</v>
      </c>
      <c r="B35" s="64" t="s">
        <v>85</v>
      </c>
      <c r="G35" s="11" t="s">
        <v>66</v>
      </c>
      <c r="H35">
        <v>4</v>
      </c>
    </row>
    <row r="36" spans="1:8" ht="30" customHeight="1" thickBot="1">
      <c r="A36" s="15" t="s">
        <v>43</v>
      </c>
      <c r="B36" s="30">
        <f>VLOOKUP(B35,G48:H54,2,FALSE)</f>
        <v>0</v>
      </c>
      <c r="G36" s="11" t="s">
        <v>67</v>
      </c>
      <c r="H36">
        <v>5</v>
      </c>
    </row>
    <row r="37" spans="1:8" ht="30" customHeight="1">
      <c r="A37" s="100" t="s">
        <v>91</v>
      </c>
      <c r="B37" s="101"/>
    </row>
    <row r="38" spans="1:8" ht="30" customHeight="1" thickBot="1">
      <c r="A38" s="29" t="s">
        <v>92</v>
      </c>
      <c r="B38" s="64" t="s">
        <v>103</v>
      </c>
      <c r="G38" s="7" t="s">
        <v>71</v>
      </c>
      <c r="H38" t="s">
        <v>70</v>
      </c>
    </row>
    <row r="39" spans="1:8" ht="30" customHeight="1" thickBot="1">
      <c r="A39" s="15" t="s">
        <v>43</v>
      </c>
      <c r="B39" s="30">
        <f>VLOOKUP(B38,G56:H61,2,FALSE)</f>
        <v>3</v>
      </c>
      <c r="G39" s="7" t="s">
        <v>96</v>
      </c>
      <c r="H39">
        <v>1</v>
      </c>
    </row>
    <row r="40" spans="1:8" ht="30" customHeight="1" thickBot="1">
      <c r="A40" s="32" t="s">
        <v>93</v>
      </c>
      <c r="B40" s="31">
        <f>IFERROR((B30+B33+B36+B39)/4,"-")</f>
        <v>1.25</v>
      </c>
      <c r="G40" s="7" t="s">
        <v>97</v>
      </c>
      <c r="H40">
        <v>2</v>
      </c>
    </row>
    <row r="41" spans="1:8" ht="30" customHeight="1" thickBot="1">
      <c r="A41" s="111" t="s">
        <v>94</v>
      </c>
      <c r="B41" s="112"/>
      <c r="G41" s="7" t="s">
        <v>98</v>
      </c>
      <c r="H41">
        <v>3</v>
      </c>
    </row>
    <row r="42" spans="1:8" ht="30" customHeight="1" thickBot="1">
      <c r="A42" s="20"/>
      <c r="B42" s="20"/>
      <c r="G42" s="7" t="s">
        <v>99</v>
      </c>
      <c r="H42">
        <v>4</v>
      </c>
    </row>
    <row r="43" spans="1:8" ht="30" customHeight="1" thickBot="1">
      <c r="A43" s="107" t="s">
        <v>95</v>
      </c>
      <c r="B43" s="115"/>
      <c r="G43" s="7" t="s">
        <v>100</v>
      </c>
      <c r="H43">
        <v>5</v>
      </c>
    </row>
    <row r="44" spans="1:8" ht="30" customHeight="1" thickBot="1">
      <c r="A44" s="33" t="s">
        <v>108</v>
      </c>
      <c r="B44" s="31">
        <f>IF(OR(B8="-",B11="-",B14="-",B17="-",B20="-",B23="-",B30="-",B33="-",B36="-",B39="-"),"Presenti campi non compilati",IFERROR(B24*B40,"-"))</f>
        <v>4.166666666666667</v>
      </c>
    </row>
    <row r="45" spans="1:8" ht="30" customHeight="1" thickBot="1">
      <c r="A45" s="34"/>
      <c r="B45" s="35"/>
    </row>
    <row r="46" spans="1:8" ht="30" customHeight="1" thickBot="1">
      <c r="A46" s="107" t="s">
        <v>112</v>
      </c>
      <c r="B46" s="115"/>
    </row>
    <row r="47" spans="1:8" ht="66" customHeight="1" thickBot="1">
      <c r="A47" s="113" t="s">
        <v>191</v>
      </c>
      <c r="B47" s="114"/>
    </row>
    <row r="48" spans="1:8" ht="12.75" customHeight="1" thickBot="1">
      <c r="G48" s="7" t="s">
        <v>71</v>
      </c>
      <c r="H48" t="s">
        <v>70</v>
      </c>
    </row>
    <row r="49" spans="7:8" ht="7.5" customHeight="1" thickBot="1">
      <c r="G49" s="7" t="s">
        <v>85</v>
      </c>
      <c r="H49">
        <v>0</v>
      </c>
    </row>
    <row r="50" spans="7:8" ht="30" customHeight="1" thickBot="1">
      <c r="G50" s="7" t="s">
        <v>86</v>
      </c>
      <c r="H50">
        <v>1</v>
      </c>
    </row>
    <row r="51" spans="7:8" ht="30" customHeight="1" thickBot="1">
      <c r="G51" s="7" t="s">
        <v>87</v>
      </c>
      <c r="H51">
        <v>2</v>
      </c>
    </row>
    <row r="52" spans="7:8" ht="30" customHeight="1" thickBot="1">
      <c r="G52" s="7" t="s">
        <v>88</v>
      </c>
      <c r="H52">
        <v>3</v>
      </c>
    </row>
    <row r="53" spans="7:8" ht="30" customHeight="1" thickBot="1">
      <c r="G53" s="7" t="s">
        <v>89</v>
      </c>
      <c r="H53">
        <v>4</v>
      </c>
    </row>
    <row r="54" spans="7:8" ht="30" customHeight="1" thickBot="1">
      <c r="G54" s="7" t="s">
        <v>90</v>
      </c>
      <c r="H54">
        <v>5</v>
      </c>
    </row>
    <row r="55" spans="7:8" ht="30" customHeight="1"/>
    <row r="56" spans="7:8" ht="30" customHeight="1" thickBot="1">
      <c r="G56" s="7" t="s">
        <v>71</v>
      </c>
      <c r="H56" t="s">
        <v>70</v>
      </c>
    </row>
    <row r="57" spans="7:8" ht="30" customHeight="1" thickBot="1">
      <c r="G57" s="7" t="s">
        <v>104</v>
      </c>
      <c r="H57">
        <v>1</v>
      </c>
    </row>
    <row r="58" spans="7:8" ht="30" customHeight="1" thickBot="1">
      <c r="G58" s="7" t="s">
        <v>105</v>
      </c>
      <c r="H58">
        <v>2</v>
      </c>
    </row>
    <row r="59" spans="7:8" ht="30" customHeight="1" thickBot="1">
      <c r="G59" s="7" t="s">
        <v>103</v>
      </c>
      <c r="H59">
        <v>3</v>
      </c>
    </row>
    <row r="60" spans="7:8" ht="30" customHeight="1" thickBot="1">
      <c r="G60" s="7" t="s">
        <v>106</v>
      </c>
      <c r="H60">
        <v>4</v>
      </c>
    </row>
    <row r="61" spans="7:8" ht="30" customHeight="1" thickBot="1">
      <c r="G61" s="7" t="s">
        <v>107</v>
      </c>
      <c r="H61">
        <v>5</v>
      </c>
    </row>
    <row r="62" spans="7:8" ht="30" customHeight="1"/>
    <row r="63" spans="7:8" ht="30" customHeight="1"/>
    <row r="64" spans="7:8" ht="30" customHeight="1"/>
    <row r="65" ht="30" customHeight="1"/>
    <row r="66" ht="30" customHeight="1"/>
    <row r="67" ht="30" customHeight="1"/>
    <row r="68" ht="30" customHeight="1"/>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5.xml><?xml version="1.0" encoding="utf-8"?>
<worksheet xmlns="http://schemas.openxmlformats.org/spreadsheetml/2006/main" xmlns:r="http://schemas.openxmlformats.org/officeDocument/2006/relationships">
  <dimension ref="A1:H68"/>
  <sheetViews>
    <sheetView zoomScaleNormal="100" zoomScaleSheetLayoutView="100" workbookViewId="0">
      <selection activeCell="A50" sqref="A50"/>
    </sheetView>
  </sheetViews>
  <sheetFormatPr defaultColWidth="8.85546875" defaultRowHeight="15"/>
  <cols>
    <col min="1" max="1" width="85.7109375" customWidth="1"/>
    <col min="2" max="2" width="42" customWidth="1"/>
    <col min="3" max="3" width="5.42578125" customWidth="1"/>
    <col min="7" max="7" width="43.140625" hidden="1" customWidth="1"/>
    <col min="8" max="8" width="9.140625" hidden="1" customWidth="1"/>
  </cols>
  <sheetData>
    <row r="1" spans="1:8" ht="15.75" thickBot="1"/>
    <row r="2" spans="1:8" ht="24" customHeight="1" thickBot="1">
      <c r="A2" s="14" t="s">
        <v>73</v>
      </c>
      <c r="B2" s="18">
        <f>IF(F2="SI",'Indice Schede'!B33,"non utilizzata")</f>
        <v>22</v>
      </c>
      <c r="D2" s="102" t="s">
        <v>74</v>
      </c>
      <c r="E2" s="103"/>
      <c r="F2" s="66" t="s">
        <v>30</v>
      </c>
      <c r="H2" t="s">
        <v>30</v>
      </c>
    </row>
    <row r="3" spans="1:8" ht="45" customHeight="1" thickBot="1">
      <c r="A3" s="109" t="s">
        <v>230</v>
      </c>
      <c r="B3" s="110"/>
      <c r="H3" t="s">
        <v>31</v>
      </c>
    </row>
    <row r="4" spans="1:8" ht="31.5" customHeight="1" thickBot="1">
      <c r="A4" s="107" t="s">
        <v>33</v>
      </c>
      <c r="B4" s="108"/>
      <c r="D4" s="104" t="s">
        <v>75</v>
      </c>
      <c r="E4" s="105"/>
      <c r="F4" s="106"/>
    </row>
    <row r="5" spans="1:8" ht="15.75" thickBot="1">
      <c r="A5" s="16" t="s">
        <v>34</v>
      </c>
      <c r="B5" s="17" t="s">
        <v>35</v>
      </c>
      <c r="G5" s="9" t="s">
        <v>71</v>
      </c>
      <c r="H5" t="s">
        <v>70</v>
      </c>
    </row>
    <row r="6" spans="1:8" ht="30" customHeight="1" thickBot="1">
      <c r="A6" s="100" t="s">
        <v>36</v>
      </c>
      <c r="B6" s="101"/>
      <c r="G6" s="10" t="s">
        <v>38</v>
      </c>
      <c r="H6">
        <v>1</v>
      </c>
    </row>
    <row r="7" spans="1:8" ht="30" customHeight="1" thickBot="1">
      <c r="A7" s="24" t="s">
        <v>37</v>
      </c>
      <c r="B7" s="64" t="s">
        <v>38</v>
      </c>
      <c r="G7" s="8" t="s">
        <v>39</v>
      </c>
      <c r="H7">
        <v>2</v>
      </c>
    </row>
    <row r="8" spans="1:8" ht="30" customHeight="1" thickBot="1">
      <c r="A8" s="23" t="s">
        <v>43</v>
      </c>
      <c r="B8" s="22">
        <v>2</v>
      </c>
      <c r="G8" s="7" t="s">
        <v>40</v>
      </c>
      <c r="H8">
        <v>3</v>
      </c>
    </row>
    <row r="9" spans="1:8" ht="30" customHeight="1" thickBot="1">
      <c r="A9" s="100" t="s">
        <v>44</v>
      </c>
      <c r="B9" s="101"/>
      <c r="G9" s="7" t="s">
        <v>41</v>
      </c>
      <c r="H9">
        <v>4</v>
      </c>
    </row>
    <row r="10" spans="1:8" ht="30" customHeight="1" thickBot="1">
      <c r="A10" s="25" t="s">
        <v>45</v>
      </c>
      <c r="B10" s="65" t="s">
        <v>47</v>
      </c>
      <c r="G10" s="7" t="s">
        <v>42</v>
      </c>
      <c r="H10">
        <v>5</v>
      </c>
    </row>
    <row r="11" spans="1:8" ht="30" customHeight="1" thickBot="1">
      <c r="A11" s="26" t="s">
        <v>43</v>
      </c>
      <c r="B11" s="22">
        <f>VLOOKUP(B10,G13:H15,2,FALSE)</f>
        <v>5</v>
      </c>
    </row>
    <row r="12" spans="1:8" ht="30" customHeight="1">
      <c r="A12" s="100" t="s">
        <v>48</v>
      </c>
      <c r="B12" s="101"/>
      <c r="G12" s="12"/>
    </row>
    <row r="13" spans="1:8" ht="30" customHeight="1" thickBot="1">
      <c r="A13" s="27" t="s">
        <v>49</v>
      </c>
      <c r="B13" s="65" t="s">
        <v>50</v>
      </c>
      <c r="G13" s="7" t="s">
        <v>71</v>
      </c>
      <c r="H13" t="s">
        <v>70</v>
      </c>
    </row>
    <row r="14" spans="1:8" ht="30" customHeight="1" thickBot="1">
      <c r="A14" s="26" t="s">
        <v>43</v>
      </c>
      <c r="B14" s="22">
        <v>3</v>
      </c>
      <c r="G14" s="7" t="s">
        <v>46</v>
      </c>
      <c r="H14">
        <v>2</v>
      </c>
    </row>
    <row r="15" spans="1:8" ht="30" customHeight="1" thickBot="1">
      <c r="A15" s="100" t="s">
        <v>53</v>
      </c>
      <c r="B15" s="101"/>
      <c r="G15" s="7" t="s">
        <v>47</v>
      </c>
      <c r="H15">
        <v>5</v>
      </c>
    </row>
    <row r="16" spans="1:8" ht="39" customHeight="1">
      <c r="A16" s="28" t="s">
        <v>54</v>
      </c>
      <c r="B16" s="64" t="s">
        <v>56</v>
      </c>
    </row>
    <row r="17" spans="1:8" ht="30" customHeight="1" thickBot="1">
      <c r="A17" s="15" t="s">
        <v>43</v>
      </c>
      <c r="B17" s="30">
        <v>5</v>
      </c>
      <c r="G17" s="7" t="s">
        <v>71</v>
      </c>
      <c r="H17" t="s">
        <v>70</v>
      </c>
    </row>
    <row r="18" spans="1:8" ht="30" customHeight="1" thickBot="1">
      <c r="A18" s="100" t="s">
        <v>58</v>
      </c>
      <c r="B18" s="101"/>
      <c r="G18" s="11" t="s">
        <v>50</v>
      </c>
      <c r="H18">
        <v>1</v>
      </c>
    </row>
    <row r="19" spans="1:8" ht="30" customHeight="1" thickBot="1">
      <c r="A19" s="29" t="s">
        <v>72</v>
      </c>
      <c r="B19" s="64" t="s">
        <v>59</v>
      </c>
      <c r="G19" s="11" t="s">
        <v>51</v>
      </c>
      <c r="H19">
        <v>3</v>
      </c>
    </row>
    <row r="20" spans="1:8" ht="30" customHeight="1" thickBot="1">
      <c r="A20" s="15" t="s">
        <v>43</v>
      </c>
      <c r="B20" s="30">
        <v>1</v>
      </c>
      <c r="G20" s="11" t="s">
        <v>52</v>
      </c>
      <c r="H20">
        <v>5</v>
      </c>
    </row>
    <row r="21" spans="1:8" ht="30" customHeight="1">
      <c r="A21" s="100" t="s">
        <v>61</v>
      </c>
      <c r="B21" s="101"/>
    </row>
    <row r="22" spans="1:8" ht="30" customHeight="1" thickBot="1">
      <c r="A22" s="29" t="s">
        <v>62</v>
      </c>
      <c r="B22" s="64" t="s">
        <v>64</v>
      </c>
      <c r="G22" s="7" t="s">
        <v>71</v>
      </c>
      <c r="H22" t="s">
        <v>70</v>
      </c>
    </row>
    <row r="23" spans="1:8" ht="30" customHeight="1" thickBot="1">
      <c r="A23" s="15" t="s">
        <v>43</v>
      </c>
      <c r="B23" s="30">
        <v>3</v>
      </c>
      <c r="G23" s="11" t="s">
        <v>55</v>
      </c>
      <c r="H23">
        <v>1</v>
      </c>
    </row>
    <row r="24" spans="1:8" ht="30" customHeight="1" thickBot="1">
      <c r="A24" s="19" t="s">
        <v>68</v>
      </c>
      <c r="B24" s="31">
        <f>IFERROR((B8+B11+B14+B17+B20+B23)/6,"-")</f>
        <v>3.1666666666666665</v>
      </c>
      <c r="G24" s="13" t="s">
        <v>56</v>
      </c>
      <c r="H24">
        <v>3</v>
      </c>
    </row>
    <row r="25" spans="1:8" ht="30" customHeight="1" thickBot="1">
      <c r="A25" s="111" t="s">
        <v>69</v>
      </c>
      <c r="B25" s="112"/>
      <c r="G25" s="11" t="s">
        <v>57</v>
      </c>
      <c r="H25">
        <v>5</v>
      </c>
    </row>
    <row r="26" spans="1:8" ht="9.75" customHeight="1" thickBot="1"/>
    <row r="27" spans="1:8" ht="30" customHeight="1" thickBot="1">
      <c r="A27" s="107" t="s">
        <v>78</v>
      </c>
      <c r="B27" s="108"/>
      <c r="G27" s="7" t="s">
        <v>71</v>
      </c>
      <c r="H27" t="s">
        <v>70</v>
      </c>
    </row>
    <row r="28" spans="1:8" ht="30" customHeight="1" thickBot="1">
      <c r="A28" s="100" t="s">
        <v>79</v>
      </c>
      <c r="B28" s="101"/>
      <c r="G28" s="11" t="s">
        <v>59</v>
      </c>
      <c r="H28">
        <v>1</v>
      </c>
    </row>
    <row r="29" spans="1:8" ht="66.75" customHeight="1" thickBot="1">
      <c r="A29" s="29" t="s">
        <v>80</v>
      </c>
      <c r="B29" s="64" t="s">
        <v>96</v>
      </c>
      <c r="G29" s="11" t="s">
        <v>60</v>
      </c>
      <c r="H29">
        <v>5</v>
      </c>
    </row>
    <row r="30" spans="1:8" ht="30" customHeight="1" thickBot="1">
      <c r="A30" s="15" t="s">
        <v>43</v>
      </c>
      <c r="B30" s="30">
        <f>VLOOKUP(B29,G38:H43,2,FALSE)</f>
        <v>1</v>
      </c>
    </row>
    <row r="31" spans="1:8" ht="30" customHeight="1" thickBot="1">
      <c r="A31" s="100" t="s">
        <v>81</v>
      </c>
      <c r="B31" s="101"/>
      <c r="G31" s="7" t="s">
        <v>71</v>
      </c>
      <c r="H31" t="s">
        <v>70</v>
      </c>
    </row>
    <row r="32" spans="1:8" ht="42" customHeight="1" thickBot="1">
      <c r="A32" s="29" t="s">
        <v>82</v>
      </c>
      <c r="B32" s="64" t="s">
        <v>59</v>
      </c>
      <c r="G32" s="11" t="s">
        <v>63</v>
      </c>
      <c r="H32">
        <v>1</v>
      </c>
    </row>
    <row r="33" spans="1:8" ht="43.5" customHeight="1" thickBot="1">
      <c r="A33" s="15" t="s">
        <v>43</v>
      </c>
      <c r="B33" s="30">
        <f>VLOOKUP(B32,G27:H29,2,FALSE)</f>
        <v>1</v>
      </c>
      <c r="G33" s="11" t="s">
        <v>64</v>
      </c>
      <c r="H33">
        <v>2</v>
      </c>
    </row>
    <row r="34" spans="1:8" ht="30" customHeight="1" thickBot="1">
      <c r="A34" s="100" t="s">
        <v>83</v>
      </c>
      <c r="B34" s="101"/>
      <c r="G34" s="11" t="s">
        <v>65</v>
      </c>
      <c r="H34">
        <v>3</v>
      </c>
    </row>
    <row r="35" spans="1:8" ht="30" customHeight="1" thickBot="1">
      <c r="A35" s="29" t="s">
        <v>84</v>
      </c>
      <c r="B35" s="64" t="s">
        <v>85</v>
      </c>
      <c r="G35" s="11" t="s">
        <v>66</v>
      </c>
      <c r="H35">
        <v>4</v>
      </c>
    </row>
    <row r="36" spans="1:8" ht="30" customHeight="1" thickBot="1">
      <c r="A36" s="15" t="s">
        <v>43</v>
      </c>
      <c r="B36" s="30">
        <f>VLOOKUP(B35,G48:H54,2,FALSE)</f>
        <v>0</v>
      </c>
      <c r="G36" s="11" t="s">
        <v>67</v>
      </c>
      <c r="H36">
        <v>5</v>
      </c>
    </row>
    <row r="37" spans="1:8" ht="30" customHeight="1">
      <c r="A37" s="100" t="s">
        <v>91</v>
      </c>
      <c r="B37" s="101"/>
    </row>
    <row r="38" spans="1:8" ht="30" customHeight="1" thickBot="1">
      <c r="A38" s="29" t="s">
        <v>92</v>
      </c>
      <c r="B38" s="64" t="s">
        <v>105</v>
      </c>
      <c r="G38" s="7" t="s">
        <v>71</v>
      </c>
      <c r="H38" t="s">
        <v>70</v>
      </c>
    </row>
    <row r="39" spans="1:8" ht="30" customHeight="1" thickBot="1">
      <c r="A39" s="15" t="s">
        <v>43</v>
      </c>
      <c r="B39" s="30">
        <v>4</v>
      </c>
      <c r="G39" s="7" t="s">
        <v>96</v>
      </c>
      <c r="H39">
        <v>1</v>
      </c>
    </row>
    <row r="40" spans="1:8" ht="30" customHeight="1" thickBot="1">
      <c r="A40" s="32" t="s">
        <v>93</v>
      </c>
      <c r="B40" s="31">
        <f>IFERROR((B30+B33+B36+B39)/4,"-")</f>
        <v>1.5</v>
      </c>
      <c r="G40" s="7" t="s">
        <v>97</v>
      </c>
      <c r="H40">
        <v>2</v>
      </c>
    </row>
    <row r="41" spans="1:8" ht="30" customHeight="1" thickBot="1">
      <c r="A41" s="111" t="s">
        <v>94</v>
      </c>
      <c r="B41" s="112"/>
      <c r="G41" s="7" t="s">
        <v>98</v>
      </c>
      <c r="H41">
        <v>3</v>
      </c>
    </row>
    <row r="42" spans="1:8" ht="30" customHeight="1" thickBot="1">
      <c r="A42" s="20"/>
      <c r="B42" s="20"/>
      <c r="G42" s="7" t="s">
        <v>99</v>
      </c>
      <c r="H42">
        <v>4</v>
      </c>
    </row>
    <row r="43" spans="1:8" ht="30" customHeight="1" thickBot="1">
      <c r="A43" s="107" t="s">
        <v>95</v>
      </c>
      <c r="B43" s="115"/>
      <c r="G43" s="7" t="s">
        <v>100</v>
      </c>
      <c r="H43">
        <v>5</v>
      </c>
    </row>
    <row r="44" spans="1:8" ht="30" customHeight="1" thickBot="1">
      <c r="A44" s="33" t="s">
        <v>108</v>
      </c>
      <c r="B44" s="31">
        <f>IF(OR(B8="-",B11="-",B14="-",B17="-",B20="-",B23="-",B30="-",B33="-",B36="-",B39="-"),"Presenti campi non compilati",IFERROR(B24*B40,"-"))</f>
        <v>4.75</v>
      </c>
    </row>
    <row r="45" spans="1:8" ht="30" customHeight="1" thickBot="1">
      <c r="A45" s="34"/>
      <c r="B45" s="35"/>
    </row>
    <row r="46" spans="1:8" ht="30" customHeight="1" thickBot="1">
      <c r="A46" s="107" t="s">
        <v>112</v>
      </c>
      <c r="B46" s="115"/>
    </row>
    <row r="47" spans="1:8" ht="54.75" customHeight="1" thickBot="1">
      <c r="A47" s="113" t="s">
        <v>336</v>
      </c>
      <c r="B47" s="114"/>
    </row>
    <row r="48" spans="1:8" ht="12.75" customHeight="1" thickBot="1">
      <c r="G48" s="7" t="s">
        <v>71</v>
      </c>
      <c r="H48" t="s">
        <v>70</v>
      </c>
    </row>
    <row r="49" spans="7:8" ht="7.5" customHeight="1" thickBot="1">
      <c r="G49" s="7" t="s">
        <v>85</v>
      </c>
      <c r="H49">
        <v>0</v>
      </c>
    </row>
    <row r="50" spans="7:8" ht="30" customHeight="1" thickBot="1">
      <c r="G50" s="7" t="s">
        <v>86</v>
      </c>
      <c r="H50">
        <v>1</v>
      </c>
    </row>
    <row r="51" spans="7:8" ht="30" customHeight="1" thickBot="1">
      <c r="G51" s="7" t="s">
        <v>87</v>
      </c>
      <c r="H51">
        <v>2</v>
      </c>
    </row>
    <row r="52" spans="7:8" ht="30" customHeight="1" thickBot="1">
      <c r="G52" s="7" t="s">
        <v>88</v>
      </c>
      <c r="H52">
        <v>3</v>
      </c>
    </row>
    <row r="53" spans="7:8" ht="30" customHeight="1" thickBot="1">
      <c r="G53" s="7" t="s">
        <v>89</v>
      </c>
      <c r="H53">
        <v>4</v>
      </c>
    </row>
    <row r="54" spans="7:8" ht="30" customHeight="1" thickBot="1">
      <c r="G54" s="7" t="s">
        <v>90</v>
      </c>
      <c r="H54">
        <v>5</v>
      </c>
    </row>
    <row r="55" spans="7:8" ht="30" customHeight="1"/>
    <row r="56" spans="7:8" ht="30" customHeight="1" thickBot="1">
      <c r="G56" s="7" t="s">
        <v>71</v>
      </c>
      <c r="H56" t="s">
        <v>70</v>
      </c>
    </row>
    <row r="57" spans="7:8" ht="30" customHeight="1" thickBot="1">
      <c r="G57" s="7" t="s">
        <v>104</v>
      </c>
      <c r="H57">
        <v>1</v>
      </c>
    </row>
    <row r="58" spans="7:8" ht="30" customHeight="1" thickBot="1">
      <c r="G58" s="7" t="s">
        <v>105</v>
      </c>
      <c r="H58">
        <v>2</v>
      </c>
    </row>
    <row r="59" spans="7:8" ht="30" customHeight="1" thickBot="1">
      <c r="G59" s="7" t="s">
        <v>103</v>
      </c>
      <c r="H59">
        <v>3</v>
      </c>
    </row>
    <row r="60" spans="7:8" ht="30" customHeight="1" thickBot="1">
      <c r="G60" s="7" t="s">
        <v>106</v>
      </c>
      <c r="H60">
        <v>4</v>
      </c>
    </row>
    <row r="61" spans="7:8" ht="30" customHeight="1" thickBot="1">
      <c r="G61" s="7" t="s">
        <v>107</v>
      </c>
      <c r="H61">
        <v>5</v>
      </c>
    </row>
    <row r="62" spans="7:8" ht="30" customHeight="1"/>
    <row r="63" spans="7:8" ht="30" customHeight="1"/>
    <row r="64" spans="7:8" ht="30" customHeight="1"/>
    <row r="65" ht="30" customHeight="1"/>
    <row r="66" ht="30" customHeight="1"/>
    <row r="67" ht="30" customHeight="1"/>
    <row r="68" ht="30" customHeight="1"/>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6.xml><?xml version="1.0" encoding="utf-8"?>
<worksheet xmlns="http://schemas.openxmlformats.org/spreadsheetml/2006/main" xmlns:r="http://schemas.openxmlformats.org/officeDocument/2006/relationships">
  <dimension ref="A1:H68"/>
  <sheetViews>
    <sheetView topLeftCell="A22" zoomScaleNormal="100" zoomScaleSheetLayoutView="100" workbookViewId="0"/>
  </sheetViews>
  <sheetFormatPr defaultColWidth="8.85546875" defaultRowHeight="15"/>
  <cols>
    <col min="1" max="1" width="85.7109375" customWidth="1"/>
    <col min="2" max="2" width="42" customWidth="1"/>
    <col min="3" max="3" width="5.42578125" customWidth="1"/>
    <col min="7" max="7" width="43.140625" hidden="1" customWidth="1"/>
    <col min="8" max="8" width="9.140625" hidden="1" customWidth="1"/>
  </cols>
  <sheetData>
    <row r="1" spans="1:8" ht="15.75" thickBot="1"/>
    <row r="2" spans="1:8" ht="24" customHeight="1" thickBot="1">
      <c r="A2" s="14" t="s">
        <v>73</v>
      </c>
      <c r="B2" s="18">
        <f>IF(F2="SI",'Indice Schede'!B34,"non utilizzata")</f>
        <v>23</v>
      </c>
      <c r="D2" s="102" t="s">
        <v>74</v>
      </c>
      <c r="E2" s="103"/>
      <c r="F2" s="66" t="s">
        <v>30</v>
      </c>
      <c r="H2" t="s">
        <v>30</v>
      </c>
    </row>
    <row r="3" spans="1:8" ht="45" customHeight="1" thickBot="1">
      <c r="A3" s="109" t="s">
        <v>15</v>
      </c>
      <c r="B3" s="110"/>
      <c r="H3" t="s">
        <v>31</v>
      </c>
    </row>
    <row r="4" spans="1:8" ht="31.5" customHeight="1" thickBot="1">
      <c r="A4" s="107" t="s">
        <v>33</v>
      </c>
      <c r="B4" s="108"/>
      <c r="D4" s="104" t="s">
        <v>75</v>
      </c>
      <c r="E4" s="105"/>
      <c r="F4" s="106"/>
    </row>
    <row r="5" spans="1:8" ht="15.75" thickBot="1">
      <c r="A5" s="16" t="s">
        <v>34</v>
      </c>
      <c r="B5" s="17" t="s">
        <v>35</v>
      </c>
      <c r="G5" s="9" t="s">
        <v>71</v>
      </c>
      <c r="H5" t="s">
        <v>70</v>
      </c>
    </row>
    <row r="6" spans="1:8" ht="30" customHeight="1" thickBot="1">
      <c r="A6" s="100" t="s">
        <v>36</v>
      </c>
      <c r="B6" s="101"/>
      <c r="G6" s="10" t="s">
        <v>38</v>
      </c>
      <c r="H6">
        <v>1</v>
      </c>
    </row>
    <row r="7" spans="1:8" ht="30" customHeight="1" thickBot="1">
      <c r="A7" s="24" t="s">
        <v>37</v>
      </c>
      <c r="B7" s="64" t="s">
        <v>38</v>
      </c>
      <c r="G7" s="8" t="s">
        <v>39</v>
      </c>
      <c r="H7">
        <v>2</v>
      </c>
    </row>
    <row r="8" spans="1:8" ht="30" customHeight="1" thickBot="1">
      <c r="A8" s="23" t="s">
        <v>43</v>
      </c>
      <c r="B8" s="22">
        <f>VLOOKUP(B7,G5:H10,2,FALSE)</f>
        <v>1</v>
      </c>
      <c r="G8" s="7" t="s">
        <v>40</v>
      </c>
      <c r="H8">
        <v>3</v>
      </c>
    </row>
    <row r="9" spans="1:8" ht="30" customHeight="1" thickBot="1">
      <c r="A9" s="100" t="s">
        <v>44</v>
      </c>
      <c r="B9" s="101"/>
      <c r="G9" s="7" t="s">
        <v>41</v>
      </c>
      <c r="H9">
        <v>4</v>
      </c>
    </row>
    <row r="10" spans="1:8" ht="30" customHeight="1" thickBot="1">
      <c r="A10" s="25" t="s">
        <v>45</v>
      </c>
      <c r="B10" s="65" t="s">
        <v>47</v>
      </c>
      <c r="G10" s="7" t="s">
        <v>42</v>
      </c>
      <c r="H10">
        <v>5</v>
      </c>
    </row>
    <row r="11" spans="1:8" ht="30" customHeight="1" thickBot="1">
      <c r="A11" s="26" t="s">
        <v>43</v>
      </c>
      <c r="B11" s="22">
        <f>VLOOKUP(B10,G13:H15,2,FALSE)</f>
        <v>5</v>
      </c>
    </row>
    <row r="12" spans="1:8" ht="30" customHeight="1">
      <c r="A12" s="100" t="s">
        <v>48</v>
      </c>
      <c r="B12" s="101"/>
      <c r="G12" s="12"/>
    </row>
    <row r="13" spans="1:8" ht="30" customHeight="1" thickBot="1">
      <c r="A13" s="27" t="s">
        <v>49</v>
      </c>
      <c r="B13" s="65" t="s">
        <v>50</v>
      </c>
      <c r="G13" s="7" t="s">
        <v>71</v>
      </c>
      <c r="H13" t="s">
        <v>70</v>
      </c>
    </row>
    <row r="14" spans="1:8" ht="30" customHeight="1" thickBot="1">
      <c r="A14" s="26" t="s">
        <v>43</v>
      </c>
      <c r="B14" s="22">
        <f>VLOOKUP(B13,G17:H20,2,FALSE)</f>
        <v>1</v>
      </c>
      <c r="G14" s="7" t="s">
        <v>46</v>
      </c>
      <c r="H14">
        <v>2</v>
      </c>
    </row>
    <row r="15" spans="1:8" ht="30" customHeight="1" thickBot="1">
      <c r="A15" s="100" t="s">
        <v>53</v>
      </c>
      <c r="B15" s="101"/>
      <c r="G15" s="7" t="s">
        <v>47</v>
      </c>
      <c r="H15">
        <v>5</v>
      </c>
    </row>
    <row r="16" spans="1:8" ht="39" customHeight="1">
      <c r="A16" s="28" t="s">
        <v>54</v>
      </c>
      <c r="B16" s="64" t="s">
        <v>56</v>
      </c>
    </row>
    <row r="17" spans="1:8" ht="30" customHeight="1" thickBot="1">
      <c r="A17" s="15" t="s">
        <v>43</v>
      </c>
      <c r="B17" s="30">
        <f>VLOOKUP(B16,G22:H25,2,FALSE)</f>
        <v>3</v>
      </c>
      <c r="G17" s="7" t="s">
        <v>71</v>
      </c>
      <c r="H17" t="s">
        <v>70</v>
      </c>
    </row>
    <row r="18" spans="1:8" ht="30" customHeight="1" thickBot="1">
      <c r="A18" s="100" t="s">
        <v>58</v>
      </c>
      <c r="B18" s="101"/>
      <c r="G18" s="11" t="s">
        <v>50</v>
      </c>
      <c r="H18">
        <v>1</v>
      </c>
    </row>
    <row r="19" spans="1:8" ht="30" customHeight="1" thickBot="1">
      <c r="A19" s="29" t="s">
        <v>72</v>
      </c>
      <c r="B19" s="64" t="s">
        <v>59</v>
      </c>
      <c r="G19" s="11" t="s">
        <v>51</v>
      </c>
      <c r="H19">
        <v>3</v>
      </c>
    </row>
    <row r="20" spans="1:8" ht="30" customHeight="1" thickBot="1">
      <c r="A20" s="15" t="s">
        <v>43</v>
      </c>
      <c r="B20" s="30">
        <f>VLOOKUP(B19,G27:H29,2,FALSE)</f>
        <v>1</v>
      </c>
      <c r="G20" s="11" t="s">
        <v>52</v>
      </c>
      <c r="H20">
        <v>5</v>
      </c>
    </row>
    <row r="21" spans="1:8" ht="30" customHeight="1">
      <c r="A21" s="100" t="s">
        <v>61</v>
      </c>
      <c r="B21" s="101"/>
    </row>
    <row r="22" spans="1:8" ht="30" customHeight="1" thickBot="1">
      <c r="A22" s="29" t="s">
        <v>62</v>
      </c>
      <c r="B22" s="64" t="s">
        <v>63</v>
      </c>
      <c r="G22" s="7" t="s">
        <v>71</v>
      </c>
      <c r="H22" t="s">
        <v>70</v>
      </c>
    </row>
    <row r="23" spans="1:8" ht="30" customHeight="1" thickBot="1">
      <c r="A23" s="15" t="s">
        <v>43</v>
      </c>
      <c r="B23" s="30">
        <f>VLOOKUP(B22,G31:H36,2,FALSE)</f>
        <v>1</v>
      </c>
      <c r="G23" s="11" t="s">
        <v>55</v>
      </c>
      <c r="H23">
        <v>1</v>
      </c>
    </row>
    <row r="24" spans="1:8" ht="30" customHeight="1" thickBot="1">
      <c r="A24" s="19" t="s">
        <v>68</v>
      </c>
      <c r="B24" s="31">
        <f>IFERROR((B8+B11+B14+B17+B20+B23)/6,"-")</f>
        <v>2</v>
      </c>
      <c r="G24" s="13" t="s">
        <v>56</v>
      </c>
      <c r="H24">
        <v>3</v>
      </c>
    </row>
    <row r="25" spans="1:8" ht="30" customHeight="1" thickBot="1">
      <c r="A25" s="111" t="s">
        <v>69</v>
      </c>
      <c r="B25" s="112"/>
      <c r="G25" s="11" t="s">
        <v>57</v>
      </c>
      <c r="H25">
        <v>5</v>
      </c>
    </row>
    <row r="26" spans="1:8" ht="9.75" customHeight="1" thickBot="1"/>
    <row r="27" spans="1:8" ht="30" customHeight="1" thickBot="1">
      <c r="A27" s="107" t="s">
        <v>78</v>
      </c>
      <c r="B27" s="108"/>
      <c r="G27" s="7" t="s">
        <v>71</v>
      </c>
      <c r="H27" t="s">
        <v>70</v>
      </c>
    </row>
    <row r="28" spans="1:8" ht="30" customHeight="1" thickBot="1">
      <c r="A28" s="100" t="s">
        <v>79</v>
      </c>
      <c r="B28" s="101"/>
      <c r="G28" s="11" t="s">
        <v>59</v>
      </c>
      <c r="H28">
        <v>1</v>
      </c>
    </row>
    <row r="29" spans="1:8" ht="66.75" customHeight="1" thickBot="1">
      <c r="A29" s="29" t="s">
        <v>80</v>
      </c>
      <c r="B29" s="64" t="s">
        <v>96</v>
      </c>
      <c r="G29" s="11" t="s">
        <v>60</v>
      </c>
      <c r="H29">
        <v>5</v>
      </c>
    </row>
    <row r="30" spans="1:8" ht="30" customHeight="1" thickBot="1">
      <c r="A30" s="15" t="s">
        <v>43</v>
      </c>
      <c r="B30" s="30">
        <f>VLOOKUP(B29,G38:H43,2,FALSE)</f>
        <v>1</v>
      </c>
    </row>
    <row r="31" spans="1:8" ht="30" customHeight="1" thickBot="1">
      <c r="A31" s="100" t="s">
        <v>81</v>
      </c>
      <c r="B31" s="101"/>
      <c r="G31" s="7" t="s">
        <v>71</v>
      </c>
      <c r="H31" t="s">
        <v>70</v>
      </c>
    </row>
    <row r="32" spans="1:8" ht="42" customHeight="1" thickBot="1">
      <c r="A32" s="29" t="s">
        <v>82</v>
      </c>
      <c r="B32" s="64" t="s">
        <v>59</v>
      </c>
      <c r="G32" s="11" t="s">
        <v>63</v>
      </c>
      <c r="H32">
        <v>1</v>
      </c>
    </row>
    <row r="33" spans="1:8" ht="43.5" customHeight="1" thickBot="1">
      <c r="A33" s="15" t="s">
        <v>43</v>
      </c>
      <c r="B33" s="30">
        <f>VLOOKUP(B32,G27:H29,2,FALSE)</f>
        <v>1</v>
      </c>
      <c r="G33" s="11" t="s">
        <v>64</v>
      </c>
      <c r="H33">
        <v>2</v>
      </c>
    </row>
    <row r="34" spans="1:8" ht="30" customHeight="1" thickBot="1">
      <c r="A34" s="100" t="s">
        <v>83</v>
      </c>
      <c r="B34" s="101"/>
      <c r="G34" s="11" t="s">
        <v>65</v>
      </c>
      <c r="H34">
        <v>3</v>
      </c>
    </row>
    <row r="35" spans="1:8" ht="30" customHeight="1" thickBot="1">
      <c r="A35" s="29" t="s">
        <v>84</v>
      </c>
      <c r="B35" s="64" t="s">
        <v>85</v>
      </c>
      <c r="G35" s="11" t="s">
        <v>66</v>
      </c>
      <c r="H35">
        <v>4</v>
      </c>
    </row>
    <row r="36" spans="1:8" ht="30" customHeight="1" thickBot="1">
      <c r="A36" s="15" t="s">
        <v>43</v>
      </c>
      <c r="B36" s="30">
        <f>VLOOKUP(B35,G48:H54,2,FALSE)</f>
        <v>0</v>
      </c>
      <c r="G36" s="11" t="s">
        <v>67</v>
      </c>
      <c r="H36">
        <v>5</v>
      </c>
    </row>
    <row r="37" spans="1:8" ht="30" customHeight="1">
      <c r="A37" s="100" t="s">
        <v>91</v>
      </c>
      <c r="B37" s="101"/>
    </row>
    <row r="38" spans="1:8" ht="30" customHeight="1" thickBot="1">
      <c r="A38" s="29" t="s">
        <v>92</v>
      </c>
      <c r="B38" s="64" t="s">
        <v>105</v>
      </c>
      <c r="G38" s="7" t="s">
        <v>71</v>
      </c>
      <c r="H38" t="s">
        <v>70</v>
      </c>
    </row>
    <row r="39" spans="1:8" ht="30" customHeight="1" thickBot="1">
      <c r="A39" s="15" t="s">
        <v>43</v>
      </c>
      <c r="B39" s="30">
        <f>VLOOKUP(B38,G56:H61,2,FALSE)</f>
        <v>2</v>
      </c>
      <c r="G39" s="7" t="s">
        <v>96</v>
      </c>
      <c r="H39">
        <v>1</v>
      </c>
    </row>
    <row r="40" spans="1:8" ht="30" customHeight="1" thickBot="1">
      <c r="A40" s="32" t="s">
        <v>93</v>
      </c>
      <c r="B40" s="31">
        <f>IFERROR((B30+B33+B36+B39)/4,"-")</f>
        <v>1</v>
      </c>
      <c r="G40" s="7" t="s">
        <v>97</v>
      </c>
      <c r="H40">
        <v>2</v>
      </c>
    </row>
    <row r="41" spans="1:8" ht="30" customHeight="1" thickBot="1">
      <c r="A41" s="111" t="s">
        <v>94</v>
      </c>
      <c r="B41" s="112"/>
      <c r="G41" s="7" t="s">
        <v>98</v>
      </c>
      <c r="H41">
        <v>3</v>
      </c>
    </row>
    <row r="42" spans="1:8" ht="30" customHeight="1" thickBot="1">
      <c r="A42" s="20"/>
      <c r="B42" s="20"/>
      <c r="G42" s="7" t="s">
        <v>99</v>
      </c>
      <c r="H42">
        <v>4</v>
      </c>
    </row>
    <row r="43" spans="1:8" ht="30" customHeight="1" thickBot="1">
      <c r="A43" s="107" t="s">
        <v>95</v>
      </c>
      <c r="B43" s="115"/>
      <c r="G43" s="7" t="s">
        <v>100</v>
      </c>
      <c r="H43">
        <v>5</v>
      </c>
    </row>
    <row r="44" spans="1:8" ht="30" customHeight="1" thickBot="1">
      <c r="A44" s="33" t="s">
        <v>108</v>
      </c>
      <c r="B44" s="31">
        <f>IF(OR(B8="-",B11="-",B14="-",B17="-",B20="-",B23="-",B30="-",B33="-",B36="-",B39="-"),"Presenti campi non compilati",IFERROR(B24*B40,"-"))</f>
        <v>2</v>
      </c>
    </row>
    <row r="45" spans="1:8" ht="30" customHeight="1" thickBot="1">
      <c r="A45" s="34"/>
      <c r="B45" s="35"/>
    </row>
    <row r="46" spans="1:8" ht="30" customHeight="1" thickBot="1">
      <c r="A46" s="107" t="s">
        <v>112</v>
      </c>
      <c r="B46" s="115"/>
    </row>
    <row r="47" spans="1:8" ht="84" customHeight="1" thickBot="1">
      <c r="A47" s="113" t="s">
        <v>337</v>
      </c>
      <c r="B47" s="114"/>
    </row>
    <row r="48" spans="1:8" ht="12.75" customHeight="1" thickBot="1">
      <c r="G48" s="7" t="s">
        <v>71</v>
      </c>
      <c r="H48" t="s">
        <v>70</v>
      </c>
    </row>
    <row r="49" spans="7:8" ht="7.5" customHeight="1" thickBot="1">
      <c r="G49" s="7" t="s">
        <v>85</v>
      </c>
      <c r="H49">
        <v>0</v>
      </c>
    </row>
    <row r="50" spans="7:8" ht="30" customHeight="1" thickBot="1">
      <c r="G50" s="7" t="s">
        <v>86</v>
      </c>
      <c r="H50">
        <v>1</v>
      </c>
    </row>
    <row r="51" spans="7:8" ht="30" customHeight="1" thickBot="1">
      <c r="G51" s="7" t="s">
        <v>87</v>
      </c>
      <c r="H51">
        <v>2</v>
      </c>
    </row>
    <row r="52" spans="7:8" ht="30" customHeight="1" thickBot="1">
      <c r="G52" s="7" t="s">
        <v>88</v>
      </c>
      <c r="H52">
        <v>3</v>
      </c>
    </row>
    <row r="53" spans="7:8" ht="30" customHeight="1" thickBot="1">
      <c r="G53" s="7" t="s">
        <v>89</v>
      </c>
      <c r="H53">
        <v>4</v>
      </c>
    </row>
    <row r="54" spans="7:8" ht="30" customHeight="1" thickBot="1">
      <c r="G54" s="7" t="s">
        <v>90</v>
      </c>
      <c r="H54">
        <v>5</v>
      </c>
    </row>
    <row r="55" spans="7:8" ht="30" customHeight="1"/>
    <row r="56" spans="7:8" ht="30" customHeight="1" thickBot="1">
      <c r="G56" s="7" t="s">
        <v>71</v>
      </c>
      <c r="H56" t="s">
        <v>70</v>
      </c>
    </row>
    <row r="57" spans="7:8" ht="30" customHeight="1" thickBot="1">
      <c r="G57" s="7" t="s">
        <v>104</v>
      </c>
      <c r="H57">
        <v>1</v>
      </c>
    </row>
    <row r="58" spans="7:8" ht="30" customHeight="1" thickBot="1">
      <c r="G58" s="7" t="s">
        <v>105</v>
      </c>
      <c r="H58">
        <v>2</v>
      </c>
    </row>
    <row r="59" spans="7:8" ht="30" customHeight="1" thickBot="1">
      <c r="G59" s="7" t="s">
        <v>103</v>
      </c>
      <c r="H59">
        <v>3</v>
      </c>
    </row>
    <row r="60" spans="7:8" ht="30" customHeight="1" thickBot="1">
      <c r="G60" s="7" t="s">
        <v>106</v>
      </c>
      <c r="H60">
        <v>4</v>
      </c>
    </row>
    <row r="61" spans="7:8" ht="30" customHeight="1" thickBot="1">
      <c r="G61" s="7" t="s">
        <v>107</v>
      </c>
      <c r="H61">
        <v>5</v>
      </c>
    </row>
    <row r="62" spans="7:8" ht="30" customHeight="1"/>
    <row r="63" spans="7:8" ht="30" customHeight="1"/>
    <row r="64" spans="7:8" ht="30" customHeight="1"/>
    <row r="65" ht="30" customHeight="1"/>
    <row r="66" ht="30" customHeight="1"/>
    <row r="67" ht="30" customHeight="1"/>
    <row r="68" ht="30" customHeight="1"/>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7.xml><?xml version="1.0" encoding="utf-8"?>
<worksheet xmlns="http://schemas.openxmlformats.org/spreadsheetml/2006/main" xmlns:r="http://schemas.openxmlformats.org/officeDocument/2006/relationships">
  <dimension ref="A1:H68"/>
  <sheetViews>
    <sheetView topLeftCell="B43" zoomScaleNormal="100" zoomScaleSheetLayoutView="100" workbookViewId="0">
      <selection activeCell="A47" sqref="A47:B47"/>
    </sheetView>
  </sheetViews>
  <sheetFormatPr defaultColWidth="8.85546875" defaultRowHeight="15"/>
  <cols>
    <col min="1" max="1" width="85.7109375" customWidth="1"/>
    <col min="2" max="2" width="42" customWidth="1"/>
    <col min="3" max="3" width="5.42578125" customWidth="1"/>
    <col min="7" max="7" width="43.140625" hidden="1" customWidth="1"/>
    <col min="8" max="8" width="9.140625" hidden="1" customWidth="1"/>
  </cols>
  <sheetData>
    <row r="1" spans="1:8" ht="15.75" thickBot="1"/>
    <row r="2" spans="1:8" ht="24" customHeight="1" thickBot="1">
      <c r="A2" s="14" t="s">
        <v>73</v>
      </c>
      <c r="B2" s="18">
        <f>IF(F2="SI",'Indice Schede'!B35,"non utilizzata")</f>
        <v>24</v>
      </c>
      <c r="D2" s="102" t="s">
        <v>74</v>
      </c>
      <c r="E2" s="103"/>
      <c r="F2" s="66" t="s">
        <v>30</v>
      </c>
      <c r="H2" t="s">
        <v>30</v>
      </c>
    </row>
    <row r="3" spans="1:8" ht="45" customHeight="1" thickBot="1">
      <c r="A3" s="109" t="s">
        <v>16</v>
      </c>
      <c r="B3" s="110"/>
      <c r="H3" t="s">
        <v>31</v>
      </c>
    </row>
    <row r="4" spans="1:8" ht="31.5" customHeight="1" thickBot="1">
      <c r="A4" s="107" t="s">
        <v>33</v>
      </c>
      <c r="B4" s="108"/>
      <c r="D4" s="104" t="s">
        <v>75</v>
      </c>
      <c r="E4" s="105"/>
      <c r="F4" s="106"/>
    </row>
    <row r="5" spans="1:8" ht="15.75" thickBot="1">
      <c r="A5" s="16" t="s">
        <v>34</v>
      </c>
      <c r="B5" s="17" t="s">
        <v>35</v>
      </c>
      <c r="G5" s="9" t="s">
        <v>71</v>
      </c>
      <c r="H5" t="s">
        <v>70</v>
      </c>
    </row>
    <row r="6" spans="1:8" ht="30" customHeight="1" thickBot="1">
      <c r="A6" s="100" t="s">
        <v>36</v>
      </c>
      <c r="B6" s="101"/>
      <c r="G6" s="10" t="s">
        <v>38</v>
      </c>
      <c r="H6">
        <v>1</v>
      </c>
    </row>
    <row r="7" spans="1:8" ht="30" customHeight="1" thickBot="1">
      <c r="A7" s="24" t="s">
        <v>37</v>
      </c>
      <c r="B7" s="64" t="s">
        <v>42</v>
      </c>
      <c r="G7" s="8" t="s">
        <v>39</v>
      </c>
      <c r="H7">
        <v>2</v>
      </c>
    </row>
    <row r="8" spans="1:8" ht="30" customHeight="1" thickBot="1">
      <c r="A8" s="23" t="s">
        <v>43</v>
      </c>
      <c r="B8" s="22">
        <f>VLOOKUP(B7,G5:H10,2,FALSE)</f>
        <v>5</v>
      </c>
      <c r="G8" s="7" t="s">
        <v>40</v>
      </c>
      <c r="H8">
        <v>3</v>
      </c>
    </row>
    <row r="9" spans="1:8" ht="30" customHeight="1" thickBot="1">
      <c r="A9" s="100" t="s">
        <v>44</v>
      </c>
      <c r="B9" s="101"/>
      <c r="G9" s="7" t="s">
        <v>41</v>
      </c>
      <c r="H9">
        <v>4</v>
      </c>
    </row>
    <row r="10" spans="1:8" ht="30" customHeight="1" thickBot="1">
      <c r="A10" s="25" t="s">
        <v>45</v>
      </c>
      <c r="B10" s="65" t="s">
        <v>47</v>
      </c>
      <c r="G10" s="7" t="s">
        <v>42</v>
      </c>
      <c r="H10">
        <v>5</v>
      </c>
    </row>
    <row r="11" spans="1:8" ht="30" customHeight="1" thickBot="1">
      <c r="A11" s="26" t="s">
        <v>43</v>
      </c>
      <c r="B11" s="22">
        <f>VLOOKUP(B10,G13:H15,2,FALSE)</f>
        <v>5</v>
      </c>
    </row>
    <row r="12" spans="1:8" ht="30" customHeight="1">
      <c r="A12" s="100" t="s">
        <v>48</v>
      </c>
      <c r="B12" s="101"/>
      <c r="G12" s="12"/>
    </row>
    <row r="13" spans="1:8" ht="30" customHeight="1" thickBot="1">
      <c r="A13" s="27" t="s">
        <v>49</v>
      </c>
      <c r="B13" s="65" t="s">
        <v>50</v>
      </c>
      <c r="G13" s="7" t="s">
        <v>71</v>
      </c>
      <c r="H13" t="s">
        <v>70</v>
      </c>
    </row>
    <row r="14" spans="1:8" ht="30" customHeight="1" thickBot="1">
      <c r="A14" s="26" t="s">
        <v>43</v>
      </c>
      <c r="B14" s="22">
        <f>VLOOKUP(B13,G17:H20,2,FALSE)</f>
        <v>1</v>
      </c>
      <c r="G14" s="7" t="s">
        <v>46</v>
      </c>
      <c r="H14">
        <v>2</v>
      </c>
    </row>
    <row r="15" spans="1:8" ht="30" customHeight="1" thickBot="1">
      <c r="A15" s="100" t="s">
        <v>53</v>
      </c>
      <c r="B15" s="101"/>
      <c r="G15" s="7" t="s">
        <v>47</v>
      </c>
      <c r="H15">
        <v>5</v>
      </c>
    </row>
    <row r="16" spans="1:8" ht="39" customHeight="1">
      <c r="A16" s="28" t="s">
        <v>54</v>
      </c>
      <c r="B16" s="64" t="s">
        <v>56</v>
      </c>
    </row>
    <row r="17" spans="1:8" ht="30" customHeight="1" thickBot="1">
      <c r="A17" s="15" t="s">
        <v>43</v>
      </c>
      <c r="B17" s="30">
        <f>VLOOKUP(B16,G22:H25,2,FALSE)</f>
        <v>3</v>
      </c>
      <c r="G17" s="7" t="s">
        <v>71</v>
      </c>
      <c r="H17" t="s">
        <v>70</v>
      </c>
    </row>
    <row r="18" spans="1:8" ht="30" customHeight="1" thickBot="1">
      <c r="A18" s="100" t="s">
        <v>58</v>
      </c>
      <c r="B18" s="101"/>
      <c r="G18" s="11" t="s">
        <v>50</v>
      </c>
      <c r="H18">
        <v>1</v>
      </c>
    </row>
    <row r="19" spans="1:8" ht="30" customHeight="1" thickBot="1">
      <c r="A19" s="29" t="s">
        <v>72</v>
      </c>
      <c r="B19" s="64" t="s">
        <v>60</v>
      </c>
      <c r="G19" s="11" t="s">
        <v>51</v>
      </c>
      <c r="H19">
        <v>3</v>
      </c>
    </row>
    <row r="20" spans="1:8" ht="30" customHeight="1" thickBot="1">
      <c r="A20" s="15" t="s">
        <v>43</v>
      </c>
      <c r="B20" s="30">
        <f>VLOOKUP(B19,G27:H29,2,FALSE)</f>
        <v>5</v>
      </c>
      <c r="G20" s="11" t="s">
        <v>52</v>
      </c>
      <c r="H20">
        <v>5</v>
      </c>
    </row>
    <row r="21" spans="1:8" ht="30" customHeight="1">
      <c r="A21" s="100" t="s">
        <v>61</v>
      </c>
      <c r="B21" s="101"/>
    </row>
    <row r="22" spans="1:8" ht="30" customHeight="1" thickBot="1">
      <c r="A22" s="29" t="s">
        <v>62</v>
      </c>
      <c r="B22" s="64" t="s">
        <v>64</v>
      </c>
      <c r="G22" s="7" t="s">
        <v>71</v>
      </c>
      <c r="H22" t="s">
        <v>70</v>
      </c>
    </row>
    <row r="23" spans="1:8" ht="30" customHeight="1" thickBot="1">
      <c r="A23" s="15" t="s">
        <v>43</v>
      </c>
      <c r="B23" s="30">
        <f>VLOOKUP(B22,G31:H36,2,FALSE)</f>
        <v>2</v>
      </c>
      <c r="G23" s="11" t="s">
        <v>55</v>
      </c>
      <c r="H23">
        <v>1</v>
      </c>
    </row>
    <row r="24" spans="1:8" ht="30" customHeight="1" thickBot="1">
      <c r="A24" s="19" t="s">
        <v>68</v>
      </c>
      <c r="B24" s="31">
        <f>IFERROR((B8+B11+B14+B17+B20+B23)/6,"-")</f>
        <v>3.5</v>
      </c>
      <c r="G24" s="13" t="s">
        <v>56</v>
      </c>
      <c r="H24">
        <v>3</v>
      </c>
    </row>
    <row r="25" spans="1:8" ht="30" customHeight="1" thickBot="1">
      <c r="A25" s="111" t="s">
        <v>69</v>
      </c>
      <c r="B25" s="112"/>
      <c r="G25" s="11" t="s">
        <v>57</v>
      </c>
      <c r="H25">
        <v>5</v>
      </c>
    </row>
    <row r="26" spans="1:8" ht="9.75" customHeight="1" thickBot="1"/>
    <row r="27" spans="1:8" ht="30" customHeight="1" thickBot="1">
      <c r="A27" s="107" t="s">
        <v>78</v>
      </c>
      <c r="B27" s="108"/>
      <c r="G27" s="7" t="s">
        <v>71</v>
      </c>
      <c r="H27" t="s">
        <v>70</v>
      </c>
    </row>
    <row r="28" spans="1:8" ht="30" customHeight="1" thickBot="1">
      <c r="A28" s="100" t="s">
        <v>79</v>
      </c>
      <c r="B28" s="101"/>
      <c r="G28" s="11" t="s">
        <v>59</v>
      </c>
      <c r="H28">
        <v>1</v>
      </c>
    </row>
    <row r="29" spans="1:8" ht="66.75" customHeight="1" thickBot="1">
      <c r="A29" s="29" t="s">
        <v>80</v>
      </c>
      <c r="B29" s="64" t="s">
        <v>96</v>
      </c>
      <c r="G29" s="11" t="s">
        <v>60</v>
      </c>
      <c r="H29">
        <v>5</v>
      </c>
    </row>
    <row r="30" spans="1:8" ht="30" customHeight="1" thickBot="1">
      <c r="A30" s="15" t="s">
        <v>43</v>
      </c>
      <c r="B30" s="30">
        <f>VLOOKUP(B29,G38:H43,2,FALSE)</f>
        <v>1</v>
      </c>
    </row>
    <row r="31" spans="1:8" ht="30" customHeight="1" thickBot="1">
      <c r="A31" s="100" t="s">
        <v>81</v>
      </c>
      <c r="B31" s="101"/>
      <c r="G31" s="7" t="s">
        <v>71</v>
      </c>
      <c r="H31" t="s">
        <v>70</v>
      </c>
    </row>
    <row r="32" spans="1:8" ht="42" customHeight="1" thickBot="1">
      <c r="A32" s="29" t="s">
        <v>82</v>
      </c>
      <c r="B32" s="64" t="s">
        <v>59</v>
      </c>
      <c r="G32" s="11" t="s">
        <v>63</v>
      </c>
      <c r="H32">
        <v>1</v>
      </c>
    </row>
    <row r="33" spans="1:8" ht="43.5" customHeight="1" thickBot="1">
      <c r="A33" s="15" t="s">
        <v>43</v>
      </c>
      <c r="B33" s="30">
        <f>VLOOKUP(B32,G27:H29,2,FALSE)</f>
        <v>1</v>
      </c>
      <c r="G33" s="11" t="s">
        <v>64</v>
      </c>
      <c r="H33">
        <v>2</v>
      </c>
    </row>
    <row r="34" spans="1:8" ht="30" customHeight="1" thickBot="1">
      <c r="A34" s="100" t="s">
        <v>83</v>
      </c>
      <c r="B34" s="101"/>
      <c r="G34" s="11" t="s">
        <v>65</v>
      </c>
      <c r="H34">
        <v>3</v>
      </c>
    </row>
    <row r="35" spans="1:8" ht="30" customHeight="1" thickBot="1">
      <c r="A35" s="29" t="s">
        <v>84</v>
      </c>
      <c r="B35" s="64" t="s">
        <v>85</v>
      </c>
      <c r="G35" s="11" t="s">
        <v>66</v>
      </c>
      <c r="H35">
        <v>4</v>
      </c>
    </row>
    <row r="36" spans="1:8" ht="30" customHeight="1" thickBot="1">
      <c r="A36" s="15" t="s">
        <v>43</v>
      </c>
      <c r="B36" s="30">
        <f>VLOOKUP(B35,G48:H54,2,FALSE)</f>
        <v>0</v>
      </c>
      <c r="G36" s="11" t="s">
        <v>67</v>
      </c>
      <c r="H36">
        <v>5</v>
      </c>
    </row>
    <row r="37" spans="1:8" ht="30" customHeight="1">
      <c r="A37" s="100" t="s">
        <v>91</v>
      </c>
      <c r="B37" s="101"/>
    </row>
    <row r="38" spans="1:8" ht="30" customHeight="1" thickBot="1">
      <c r="A38" s="29" t="s">
        <v>92</v>
      </c>
      <c r="B38" s="64" t="s">
        <v>103</v>
      </c>
      <c r="G38" s="7" t="s">
        <v>71</v>
      </c>
      <c r="H38" t="s">
        <v>70</v>
      </c>
    </row>
    <row r="39" spans="1:8" ht="30" customHeight="1" thickBot="1">
      <c r="A39" s="15" t="s">
        <v>43</v>
      </c>
      <c r="B39" s="30">
        <f>VLOOKUP(B38,G56:H61,2,FALSE)</f>
        <v>3</v>
      </c>
      <c r="G39" s="7" t="s">
        <v>96</v>
      </c>
      <c r="H39">
        <v>1</v>
      </c>
    </row>
    <row r="40" spans="1:8" ht="30" customHeight="1" thickBot="1">
      <c r="A40" s="32" t="s">
        <v>93</v>
      </c>
      <c r="B40" s="31">
        <f>IFERROR((B30+B33+B36+B39)/4,"-")</f>
        <v>1.25</v>
      </c>
      <c r="G40" s="7" t="s">
        <v>97</v>
      </c>
      <c r="H40">
        <v>2</v>
      </c>
    </row>
    <row r="41" spans="1:8" ht="30" customHeight="1" thickBot="1">
      <c r="A41" s="111" t="s">
        <v>94</v>
      </c>
      <c r="B41" s="112"/>
      <c r="G41" s="7" t="s">
        <v>98</v>
      </c>
      <c r="H41">
        <v>3</v>
      </c>
    </row>
    <row r="42" spans="1:8" ht="30" customHeight="1" thickBot="1">
      <c r="A42" s="20"/>
      <c r="B42" s="20"/>
      <c r="G42" s="7" t="s">
        <v>99</v>
      </c>
      <c r="H42">
        <v>4</v>
      </c>
    </row>
    <row r="43" spans="1:8" ht="30" customHeight="1" thickBot="1">
      <c r="A43" s="107" t="s">
        <v>95</v>
      </c>
      <c r="B43" s="115"/>
      <c r="G43" s="7" t="s">
        <v>100</v>
      </c>
      <c r="H43">
        <v>5</v>
      </c>
    </row>
    <row r="44" spans="1:8" ht="30" customHeight="1" thickBot="1">
      <c r="A44" s="33" t="s">
        <v>108</v>
      </c>
      <c r="B44" s="31">
        <f>IF(OR(B8="-",B11="-",B14="-",B17="-",B20="-",B23="-",B30="-",B33="-",B36="-",B39="-"),"Presenti campi non compilati",IFERROR(B24*B40,"-"))</f>
        <v>4.375</v>
      </c>
    </row>
    <row r="45" spans="1:8" ht="30" customHeight="1" thickBot="1">
      <c r="A45" s="34"/>
      <c r="B45" s="35"/>
    </row>
    <row r="46" spans="1:8" ht="30" customHeight="1" thickBot="1">
      <c r="A46" s="107" t="s">
        <v>112</v>
      </c>
      <c r="B46" s="115"/>
    </row>
    <row r="47" spans="1:8" ht="67.5" customHeight="1" thickBot="1">
      <c r="A47" s="113" t="s">
        <v>181</v>
      </c>
      <c r="B47" s="114"/>
    </row>
    <row r="48" spans="1:8" ht="12.75" customHeight="1" thickBot="1">
      <c r="G48" s="7" t="s">
        <v>71</v>
      </c>
      <c r="H48" t="s">
        <v>70</v>
      </c>
    </row>
    <row r="49" spans="7:8" ht="7.5" customHeight="1" thickBot="1">
      <c r="G49" s="7" t="s">
        <v>85</v>
      </c>
      <c r="H49">
        <v>0</v>
      </c>
    </row>
    <row r="50" spans="7:8" ht="30" customHeight="1" thickBot="1">
      <c r="G50" s="7" t="s">
        <v>86</v>
      </c>
      <c r="H50">
        <v>1</v>
      </c>
    </row>
    <row r="51" spans="7:8" ht="30" customHeight="1" thickBot="1">
      <c r="G51" s="7" t="s">
        <v>87</v>
      </c>
      <c r="H51">
        <v>2</v>
      </c>
    </row>
    <row r="52" spans="7:8" ht="30" customHeight="1" thickBot="1">
      <c r="G52" s="7" t="s">
        <v>88</v>
      </c>
      <c r="H52">
        <v>3</v>
      </c>
    </row>
    <row r="53" spans="7:8" ht="30" customHeight="1" thickBot="1">
      <c r="G53" s="7" t="s">
        <v>89</v>
      </c>
      <c r="H53">
        <v>4</v>
      </c>
    </row>
    <row r="54" spans="7:8" ht="30" customHeight="1" thickBot="1">
      <c r="G54" s="7" t="s">
        <v>90</v>
      </c>
      <c r="H54">
        <v>5</v>
      </c>
    </row>
    <row r="55" spans="7:8" ht="30" customHeight="1"/>
    <row r="56" spans="7:8" ht="30" customHeight="1" thickBot="1">
      <c r="G56" s="7" t="s">
        <v>71</v>
      </c>
      <c r="H56" t="s">
        <v>70</v>
      </c>
    </row>
    <row r="57" spans="7:8" ht="30" customHeight="1" thickBot="1">
      <c r="G57" s="7" t="s">
        <v>104</v>
      </c>
      <c r="H57">
        <v>1</v>
      </c>
    </row>
    <row r="58" spans="7:8" ht="30" customHeight="1" thickBot="1">
      <c r="G58" s="7" t="s">
        <v>105</v>
      </c>
      <c r="H58">
        <v>2</v>
      </c>
    </row>
    <row r="59" spans="7:8" ht="30" customHeight="1" thickBot="1">
      <c r="G59" s="7" t="s">
        <v>103</v>
      </c>
      <c r="H59">
        <v>3</v>
      </c>
    </row>
    <row r="60" spans="7:8" ht="30" customHeight="1" thickBot="1">
      <c r="G60" s="7" t="s">
        <v>106</v>
      </c>
      <c r="H60">
        <v>4</v>
      </c>
    </row>
    <row r="61" spans="7:8" ht="30" customHeight="1" thickBot="1">
      <c r="G61" s="7" t="s">
        <v>107</v>
      </c>
      <c r="H61">
        <v>5</v>
      </c>
    </row>
    <row r="62" spans="7:8" ht="30" customHeight="1"/>
    <row r="63" spans="7:8" ht="30" customHeight="1"/>
    <row r="64" spans="7:8" ht="30" customHeight="1"/>
    <row r="65" ht="30" customHeight="1"/>
    <row r="66" ht="30" customHeight="1"/>
    <row r="67" ht="30" customHeight="1"/>
    <row r="68" ht="30" customHeight="1"/>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8.xml><?xml version="1.0" encoding="utf-8"?>
<worksheet xmlns="http://schemas.openxmlformats.org/spreadsheetml/2006/main" xmlns:r="http://schemas.openxmlformats.org/officeDocument/2006/relationships">
  <dimension ref="A1:H68"/>
  <sheetViews>
    <sheetView topLeftCell="A40" zoomScaleNormal="100" zoomScaleSheetLayoutView="100" workbookViewId="0">
      <selection activeCell="A47" sqref="A47:B47"/>
    </sheetView>
  </sheetViews>
  <sheetFormatPr defaultColWidth="8.85546875" defaultRowHeight="15"/>
  <cols>
    <col min="1" max="1" width="85.7109375" customWidth="1"/>
    <col min="2" max="2" width="42" customWidth="1"/>
    <col min="3" max="3" width="5.42578125" customWidth="1"/>
    <col min="7" max="7" width="43.140625" hidden="1" customWidth="1"/>
    <col min="8" max="8" width="9.140625" hidden="1" customWidth="1"/>
  </cols>
  <sheetData>
    <row r="1" spans="1:8" ht="15.75" thickBot="1"/>
    <row r="2" spans="1:8" ht="24" customHeight="1" thickBot="1">
      <c r="A2" s="14" t="s">
        <v>73</v>
      </c>
      <c r="B2" s="18">
        <f>IF(F2="SI",'Indice Schede'!B36,"non utilizzata")</f>
        <v>25</v>
      </c>
      <c r="D2" s="102" t="s">
        <v>74</v>
      </c>
      <c r="E2" s="103"/>
      <c r="F2" s="66" t="s">
        <v>30</v>
      </c>
      <c r="H2" t="s">
        <v>30</v>
      </c>
    </row>
    <row r="3" spans="1:8" ht="45" customHeight="1" thickBot="1">
      <c r="A3" s="109" t="s">
        <v>17</v>
      </c>
      <c r="B3" s="110"/>
      <c r="H3" t="s">
        <v>31</v>
      </c>
    </row>
    <row r="4" spans="1:8" ht="31.5" customHeight="1" thickBot="1">
      <c r="A4" s="107" t="s">
        <v>33</v>
      </c>
      <c r="B4" s="108"/>
      <c r="D4" s="104" t="s">
        <v>75</v>
      </c>
      <c r="E4" s="105"/>
      <c r="F4" s="106"/>
    </row>
    <row r="5" spans="1:8" ht="15.75" thickBot="1">
      <c r="A5" s="16" t="s">
        <v>34</v>
      </c>
      <c r="B5" s="17" t="s">
        <v>35</v>
      </c>
      <c r="G5" s="9" t="s">
        <v>71</v>
      </c>
      <c r="H5" t="s">
        <v>70</v>
      </c>
    </row>
    <row r="6" spans="1:8" ht="30" customHeight="1" thickBot="1">
      <c r="A6" s="100" t="s">
        <v>36</v>
      </c>
      <c r="B6" s="101"/>
      <c r="G6" s="10" t="s">
        <v>38</v>
      </c>
      <c r="H6">
        <v>1</v>
      </c>
    </row>
    <row r="7" spans="1:8" ht="30" customHeight="1" thickBot="1">
      <c r="A7" s="24" t="s">
        <v>37</v>
      </c>
      <c r="B7" s="64" t="s">
        <v>42</v>
      </c>
      <c r="G7" s="8" t="s">
        <v>39</v>
      </c>
      <c r="H7">
        <v>2</v>
      </c>
    </row>
    <row r="8" spans="1:8" ht="30" customHeight="1" thickBot="1">
      <c r="A8" s="23" t="s">
        <v>43</v>
      </c>
      <c r="B8" s="22">
        <f>VLOOKUP(B7,G5:H10,2,FALSE)</f>
        <v>5</v>
      </c>
      <c r="G8" s="7" t="s">
        <v>40</v>
      </c>
      <c r="H8">
        <v>3</v>
      </c>
    </row>
    <row r="9" spans="1:8" ht="30" customHeight="1" thickBot="1">
      <c r="A9" s="100" t="s">
        <v>44</v>
      </c>
      <c r="B9" s="101"/>
      <c r="G9" s="7" t="s">
        <v>41</v>
      </c>
      <c r="H9">
        <v>4</v>
      </c>
    </row>
    <row r="10" spans="1:8" ht="30" customHeight="1" thickBot="1">
      <c r="A10" s="25" t="s">
        <v>45</v>
      </c>
      <c r="B10" s="65" t="s">
        <v>47</v>
      </c>
      <c r="G10" s="7" t="s">
        <v>42</v>
      </c>
      <c r="H10">
        <v>5</v>
      </c>
    </row>
    <row r="11" spans="1:8" ht="30" customHeight="1" thickBot="1">
      <c r="A11" s="26" t="s">
        <v>43</v>
      </c>
      <c r="B11" s="22">
        <f>VLOOKUP(B10,G13:H15,2,FALSE)</f>
        <v>5</v>
      </c>
    </row>
    <row r="12" spans="1:8" ht="30" customHeight="1">
      <c r="A12" s="100" t="s">
        <v>48</v>
      </c>
      <c r="B12" s="101"/>
      <c r="G12" s="12"/>
    </row>
    <row r="13" spans="1:8" ht="30" customHeight="1" thickBot="1">
      <c r="A13" s="27" t="s">
        <v>49</v>
      </c>
      <c r="B13" s="65" t="s">
        <v>50</v>
      </c>
      <c r="G13" s="7" t="s">
        <v>71</v>
      </c>
      <c r="H13" t="s">
        <v>70</v>
      </c>
    </row>
    <row r="14" spans="1:8" ht="30" customHeight="1" thickBot="1">
      <c r="A14" s="26" t="s">
        <v>43</v>
      </c>
      <c r="B14" s="22">
        <f>VLOOKUP(B13,G17:H20,2,FALSE)</f>
        <v>1</v>
      </c>
      <c r="G14" s="7" t="s">
        <v>46</v>
      </c>
      <c r="H14">
        <v>2</v>
      </c>
    </row>
    <row r="15" spans="1:8" ht="30" customHeight="1" thickBot="1">
      <c r="A15" s="100" t="s">
        <v>53</v>
      </c>
      <c r="B15" s="101"/>
      <c r="G15" s="7" t="s">
        <v>47</v>
      </c>
      <c r="H15">
        <v>5</v>
      </c>
    </row>
    <row r="16" spans="1:8" ht="39" customHeight="1">
      <c r="A16" s="28" t="s">
        <v>54</v>
      </c>
      <c r="B16" s="64" t="s">
        <v>56</v>
      </c>
    </row>
    <row r="17" spans="1:8" ht="30" customHeight="1" thickBot="1">
      <c r="A17" s="15" t="s">
        <v>43</v>
      </c>
      <c r="B17" s="30">
        <f>VLOOKUP(B16,G22:H25,2,FALSE)</f>
        <v>3</v>
      </c>
      <c r="G17" s="7" t="s">
        <v>71</v>
      </c>
      <c r="H17" t="s">
        <v>70</v>
      </c>
    </row>
    <row r="18" spans="1:8" ht="30" customHeight="1" thickBot="1">
      <c r="A18" s="100" t="s">
        <v>58</v>
      </c>
      <c r="B18" s="101"/>
      <c r="G18" s="11" t="s">
        <v>50</v>
      </c>
      <c r="H18">
        <v>1</v>
      </c>
    </row>
    <row r="19" spans="1:8" ht="30" customHeight="1" thickBot="1">
      <c r="A19" s="29" t="s">
        <v>72</v>
      </c>
      <c r="B19" s="64" t="s">
        <v>60</v>
      </c>
      <c r="G19" s="11" t="s">
        <v>51</v>
      </c>
      <c r="H19">
        <v>3</v>
      </c>
    </row>
    <row r="20" spans="1:8" ht="30" customHeight="1" thickBot="1">
      <c r="A20" s="15" t="s">
        <v>43</v>
      </c>
      <c r="B20" s="30">
        <f>VLOOKUP(B19,G27:H29,2,FALSE)</f>
        <v>5</v>
      </c>
      <c r="G20" s="11" t="s">
        <v>52</v>
      </c>
      <c r="H20">
        <v>5</v>
      </c>
    </row>
    <row r="21" spans="1:8" ht="30" customHeight="1">
      <c r="A21" s="100" t="s">
        <v>61</v>
      </c>
      <c r="B21" s="101"/>
    </row>
    <row r="22" spans="1:8" ht="30" customHeight="1" thickBot="1">
      <c r="A22" s="29" t="s">
        <v>62</v>
      </c>
      <c r="B22" s="64" t="s">
        <v>64</v>
      </c>
      <c r="G22" s="7" t="s">
        <v>71</v>
      </c>
      <c r="H22" t="s">
        <v>70</v>
      </c>
    </row>
    <row r="23" spans="1:8" ht="30" customHeight="1" thickBot="1">
      <c r="A23" s="15" t="s">
        <v>43</v>
      </c>
      <c r="B23" s="30">
        <f>VLOOKUP(B22,G31:H36,2,FALSE)</f>
        <v>2</v>
      </c>
      <c r="G23" s="11" t="s">
        <v>55</v>
      </c>
      <c r="H23">
        <v>1</v>
      </c>
    </row>
    <row r="24" spans="1:8" ht="30" customHeight="1" thickBot="1">
      <c r="A24" s="19" t="s">
        <v>68</v>
      </c>
      <c r="B24" s="31">
        <f>IFERROR((B8+B11+B14+B17+B20+B23)/6,"-")</f>
        <v>3.5</v>
      </c>
      <c r="G24" s="13" t="s">
        <v>56</v>
      </c>
      <c r="H24">
        <v>3</v>
      </c>
    </row>
    <row r="25" spans="1:8" ht="30" customHeight="1" thickBot="1">
      <c r="A25" s="111" t="s">
        <v>69</v>
      </c>
      <c r="B25" s="112"/>
      <c r="G25" s="11" t="s">
        <v>57</v>
      </c>
      <c r="H25">
        <v>5</v>
      </c>
    </row>
    <row r="26" spans="1:8" ht="9.75" customHeight="1" thickBot="1"/>
    <row r="27" spans="1:8" ht="30" customHeight="1" thickBot="1">
      <c r="A27" s="107" t="s">
        <v>78</v>
      </c>
      <c r="B27" s="108"/>
      <c r="G27" s="7" t="s">
        <v>71</v>
      </c>
      <c r="H27" t="s">
        <v>70</v>
      </c>
    </row>
    <row r="28" spans="1:8" ht="30" customHeight="1" thickBot="1">
      <c r="A28" s="100" t="s">
        <v>79</v>
      </c>
      <c r="B28" s="101"/>
      <c r="G28" s="11" t="s">
        <v>59</v>
      </c>
      <c r="H28">
        <v>1</v>
      </c>
    </row>
    <row r="29" spans="1:8" ht="66.75" customHeight="1" thickBot="1">
      <c r="A29" s="29" t="s">
        <v>80</v>
      </c>
      <c r="B29" s="64" t="s">
        <v>96</v>
      </c>
      <c r="G29" s="11" t="s">
        <v>60</v>
      </c>
      <c r="H29">
        <v>5</v>
      </c>
    </row>
    <row r="30" spans="1:8" ht="30" customHeight="1" thickBot="1">
      <c r="A30" s="15" t="s">
        <v>43</v>
      </c>
      <c r="B30" s="30">
        <f>VLOOKUP(B29,G38:H43,2,FALSE)</f>
        <v>1</v>
      </c>
    </row>
    <row r="31" spans="1:8" ht="30" customHeight="1" thickBot="1">
      <c r="A31" s="100" t="s">
        <v>81</v>
      </c>
      <c r="B31" s="101"/>
      <c r="G31" s="7" t="s">
        <v>71</v>
      </c>
      <c r="H31" t="s">
        <v>70</v>
      </c>
    </row>
    <row r="32" spans="1:8" ht="42" customHeight="1" thickBot="1">
      <c r="A32" s="29" t="s">
        <v>82</v>
      </c>
      <c r="B32" s="64" t="s">
        <v>59</v>
      </c>
      <c r="G32" s="11" t="s">
        <v>63</v>
      </c>
      <c r="H32">
        <v>1</v>
      </c>
    </row>
    <row r="33" spans="1:8" ht="43.5" customHeight="1" thickBot="1">
      <c r="A33" s="15" t="s">
        <v>43</v>
      </c>
      <c r="B33" s="30">
        <f>VLOOKUP(B32,G27:H29,2,FALSE)</f>
        <v>1</v>
      </c>
      <c r="G33" s="11" t="s">
        <v>64</v>
      </c>
      <c r="H33">
        <v>2</v>
      </c>
    </row>
    <row r="34" spans="1:8" ht="30" customHeight="1" thickBot="1">
      <c r="A34" s="100" t="s">
        <v>83</v>
      </c>
      <c r="B34" s="101"/>
      <c r="G34" s="11" t="s">
        <v>65</v>
      </c>
      <c r="H34">
        <v>3</v>
      </c>
    </row>
    <row r="35" spans="1:8" ht="30" customHeight="1" thickBot="1">
      <c r="A35" s="29" t="s">
        <v>84</v>
      </c>
      <c r="B35" s="64" t="s">
        <v>85</v>
      </c>
      <c r="G35" s="11" t="s">
        <v>66</v>
      </c>
      <c r="H35">
        <v>4</v>
      </c>
    </row>
    <row r="36" spans="1:8" ht="30" customHeight="1" thickBot="1">
      <c r="A36" s="15" t="s">
        <v>43</v>
      </c>
      <c r="B36" s="30">
        <f>VLOOKUP(B35,G48:H54,2,FALSE)</f>
        <v>0</v>
      </c>
      <c r="G36" s="11" t="s">
        <v>67</v>
      </c>
      <c r="H36">
        <v>5</v>
      </c>
    </row>
    <row r="37" spans="1:8" ht="30" customHeight="1">
      <c r="A37" s="100" t="s">
        <v>91</v>
      </c>
      <c r="B37" s="101"/>
    </row>
    <row r="38" spans="1:8" ht="30" customHeight="1" thickBot="1">
      <c r="A38" s="29" t="s">
        <v>92</v>
      </c>
      <c r="B38" s="64" t="s">
        <v>103</v>
      </c>
      <c r="G38" s="7" t="s">
        <v>71</v>
      </c>
      <c r="H38" t="s">
        <v>70</v>
      </c>
    </row>
    <row r="39" spans="1:8" ht="30" customHeight="1" thickBot="1">
      <c r="A39" s="15" t="s">
        <v>43</v>
      </c>
      <c r="B39" s="30">
        <f>VLOOKUP(B38,G56:H61,2,FALSE)</f>
        <v>3</v>
      </c>
      <c r="G39" s="7" t="s">
        <v>96</v>
      </c>
      <c r="H39">
        <v>1</v>
      </c>
    </row>
    <row r="40" spans="1:8" ht="30" customHeight="1" thickBot="1">
      <c r="A40" s="32" t="s">
        <v>93</v>
      </c>
      <c r="B40" s="31">
        <f>IFERROR((B30+B33+B36+B39)/4,"-")</f>
        <v>1.25</v>
      </c>
      <c r="G40" s="7" t="s">
        <v>97</v>
      </c>
      <c r="H40">
        <v>2</v>
      </c>
    </row>
    <row r="41" spans="1:8" ht="30" customHeight="1" thickBot="1">
      <c r="A41" s="111" t="s">
        <v>94</v>
      </c>
      <c r="B41" s="112"/>
      <c r="G41" s="7" t="s">
        <v>98</v>
      </c>
      <c r="H41">
        <v>3</v>
      </c>
    </row>
    <row r="42" spans="1:8" ht="30" customHeight="1" thickBot="1">
      <c r="A42" s="20"/>
      <c r="B42" s="20"/>
      <c r="G42" s="7" t="s">
        <v>99</v>
      </c>
      <c r="H42">
        <v>4</v>
      </c>
    </row>
    <row r="43" spans="1:8" ht="30" customHeight="1" thickBot="1">
      <c r="A43" s="107" t="s">
        <v>95</v>
      </c>
      <c r="B43" s="115"/>
      <c r="G43" s="7" t="s">
        <v>100</v>
      </c>
      <c r="H43">
        <v>5</v>
      </c>
    </row>
    <row r="44" spans="1:8" ht="30" customHeight="1" thickBot="1">
      <c r="A44" s="33" t="s">
        <v>108</v>
      </c>
      <c r="B44" s="31">
        <f>IF(OR(B8="-",B11="-",B14="-",B17="-",B20="-",B23="-",B30="-",B33="-",B36="-",B39="-"),"Presenti campi non compilati",IFERROR(B24*B40,"-"))</f>
        <v>4.375</v>
      </c>
    </row>
    <row r="45" spans="1:8" ht="30" customHeight="1" thickBot="1">
      <c r="A45" s="34"/>
      <c r="B45" s="35"/>
    </row>
    <row r="46" spans="1:8" ht="30" customHeight="1" thickBot="1">
      <c r="A46" s="107" t="s">
        <v>112</v>
      </c>
      <c r="B46" s="115"/>
    </row>
    <row r="47" spans="1:8" ht="65.25" customHeight="1" thickBot="1">
      <c r="A47" s="113" t="s">
        <v>181</v>
      </c>
      <c r="B47" s="114"/>
    </row>
    <row r="48" spans="1:8" ht="12.75" customHeight="1" thickBot="1">
      <c r="G48" s="7" t="s">
        <v>71</v>
      </c>
      <c r="H48" t="s">
        <v>70</v>
      </c>
    </row>
    <row r="49" spans="7:8" ht="7.5" customHeight="1" thickBot="1">
      <c r="G49" s="7" t="s">
        <v>85</v>
      </c>
      <c r="H49">
        <v>0</v>
      </c>
    </row>
    <row r="50" spans="7:8" ht="30" customHeight="1" thickBot="1">
      <c r="G50" s="7" t="s">
        <v>86</v>
      </c>
      <c r="H50">
        <v>1</v>
      </c>
    </row>
    <row r="51" spans="7:8" ht="30" customHeight="1" thickBot="1">
      <c r="G51" s="7" t="s">
        <v>87</v>
      </c>
      <c r="H51">
        <v>2</v>
      </c>
    </row>
    <row r="52" spans="7:8" ht="30" customHeight="1" thickBot="1">
      <c r="G52" s="7" t="s">
        <v>88</v>
      </c>
      <c r="H52">
        <v>3</v>
      </c>
    </row>
    <row r="53" spans="7:8" ht="30" customHeight="1" thickBot="1">
      <c r="G53" s="7" t="s">
        <v>89</v>
      </c>
      <c r="H53">
        <v>4</v>
      </c>
    </row>
    <row r="54" spans="7:8" ht="30" customHeight="1" thickBot="1">
      <c r="G54" s="7" t="s">
        <v>90</v>
      </c>
      <c r="H54">
        <v>5</v>
      </c>
    </row>
    <row r="55" spans="7:8" ht="30" customHeight="1"/>
    <row r="56" spans="7:8" ht="30" customHeight="1" thickBot="1">
      <c r="G56" s="7" t="s">
        <v>71</v>
      </c>
      <c r="H56" t="s">
        <v>70</v>
      </c>
    </row>
    <row r="57" spans="7:8" ht="30" customHeight="1" thickBot="1">
      <c r="G57" s="7" t="s">
        <v>104</v>
      </c>
      <c r="H57">
        <v>1</v>
      </c>
    </row>
    <row r="58" spans="7:8" ht="30" customHeight="1" thickBot="1">
      <c r="G58" s="7" t="s">
        <v>105</v>
      </c>
      <c r="H58">
        <v>2</v>
      </c>
    </row>
    <row r="59" spans="7:8" ht="30" customHeight="1" thickBot="1">
      <c r="G59" s="7" t="s">
        <v>103</v>
      </c>
      <c r="H59">
        <v>3</v>
      </c>
    </row>
    <row r="60" spans="7:8" ht="30" customHeight="1" thickBot="1">
      <c r="G60" s="7" t="s">
        <v>106</v>
      </c>
      <c r="H60">
        <v>4</v>
      </c>
    </row>
    <row r="61" spans="7:8" ht="30" customHeight="1" thickBot="1">
      <c r="G61" s="7" t="s">
        <v>107</v>
      </c>
      <c r="H61">
        <v>5</v>
      </c>
    </row>
    <row r="62" spans="7:8" ht="30" customHeight="1"/>
    <row r="63" spans="7:8" ht="30" customHeight="1"/>
    <row r="64" spans="7:8" ht="30" customHeight="1"/>
    <row r="65" ht="30" customHeight="1"/>
    <row r="66" ht="30" customHeight="1"/>
    <row r="67" ht="30" customHeight="1"/>
    <row r="68" ht="30" customHeight="1"/>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9.xml><?xml version="1.0" encoding="utf-8"?>
<worksheet xmlns="http://schemas.openxmlformats.org/spreadsheetml/2006/main" xmlns:r="http://schemas.openxmlformats.org/officeDocument/2006/relationships">
  <dimension ref="A1:H68"/>
  <sheetViews>
    <sheetView topLeftCell="B34" zoomScaleNormal="100" zoomScaleSheetLayoutView="100" workbookViewId="0">
      <selection activeCell="A47" sqref="A47:B47"/>
    </sheetView>
  </sheetViews>
  <sheetFormatPr defaultColWidth="8.85546875" defaultRowHeight="15"/>
  <cols>
    <col min="1" max="1" width="85.7109375" customWidth="1"/>
    <col min="2" max="2" width="42" customWidth="1"/>
    <col min="3" max="3" width="5.42578125" customWidth="1"/>
    <col min="7" max="7" width="43.140625" hidden="1" customWidth="1"/>
    <col min="8" max="8" width="9.140625" hidden="1" customWidth="1"/>
  </cols>
  <sheetData>
    <row r="1" spans="1:8" ht="15.75" thickBot="1"/>
    <row r="2" spans="1:8" ht="24" customHeight="1" thickBot="1">
      <c r="A2" s="14" t="s">
        <v>73</v>
      </c>
      <c r="B2" s="18">
        <f>IF(F2="SI",'Indice Schede'!B37,"non utilizzata")</f>
        <v>26</v>
      </c>
      <c r="D2" s="102" t="s">
        <v>74</v>
      </c>
      <c r="E2" s="103"/>
      <c r="F2" s="66" t="s">
        <v>30</v>
      </c>
      <c r="H2" t="s">
        <v>30</v>
      </c>
    </row>
    <row r="3" spans="1:8" ht="45" customHeight="1" thickBot="1">
      <c r="A3" s="109" t="s">
        <v>18</v>
      </c>
      <c r="B3" s="110"/>
      <c r="H3" t="s">
        <v>31</v>
      </c>
    </row>
    <row r="4" spans="1:8" ht="31.5" customHeight="1" thickBot="1">
      <c r="A4" s="107" t="s">
        <v>33</v>
      </c>
      <c r="B4" s="108"/>
      <c r="D4" s="104" t="s">
        <v>75</v>
      </c>
      <c r="E4" s="105"/>
      <c r="F4" s="106"/>
    </row>
    <row r="5" spans="1:8" ht="15.75" thickBot="1">
      <c r="A5" s="16" t="s">
        <v>34</v>
      </c>
      <c r="B5" s="17" t="s">
        <v>35</v>
      </c>
      <c r="G5" s="9" t="s">
        <v>71</v>
      </c>
      <c r="H5" t="s">
        <v>70</v>
      </c>
    </row>
    <row r="6" spans="1:8" ht="30" customHeight="1" thickBot="1">
      <c r="A6" s="100" t="s">
        <v>36</v>
      </c>
      <c r="B6" s="101"/>
      <c r="G6" s="10" t="s">
        <v>38</v>
      </c>
      <c r="H6">
        <v>1</v>
      </c>
    </row>
    <row r="7" spans="1:8" ht="30" customHeight="1" thickBot="1">
      <c r="A7" s="24" t="s">
        <v>37</v>
      </c>
      <c r="B7" s="64" t="s">
        <v>42</v>
      </c>
      <c r="G7" s="8" t="s">
        <v>39</v>
      </c>
      <c r="H7">
        <v>2</v>
      </c>
    </row>
    <row r="8" spans="1:8" ht="30" customHeight="1" thickBot="1">
      <c r="A8" s="23" t="s">
        <v>43</v>
      </c>
      <c r="B8" s="22">
        <f>VLOOKUP(B7,G5:H10,2,FALSE)</f>
        <v>5</v>
      </c>
      <c r="G8" s="7" t="s">
        <v>40</v>
      </c>
      <c r="H8">
        <v>3</v>
      </c>
    </row>
    <row r="9" spans="1:8" ht="30" customHeight="1" thickBot="1">
      <c r="A9" s="100" t="s">
        <v>44</v>
      </c>
      <c r="B9" s="101"/>
      <c r="G9" s="7" t="s">
        <v>41</v>
      </c>
      <c r="H9">
        <v>4</v>
      </c>
    </row>
    <row r="10" spans="1:8" ht="30" customHeight="1" thickBot="1">
      <c r="A10" s="25" t="s">
        <v>45</v>
      </c>
      <c r="B10" s="65" t="s">
        <v>47</v>
      </c>
      <c r="G10" s="7" t="s">
        <v>42</v>
      </c>
      <c r="H10">
        <v>5</v>
      </c>
    </row>
    <row r="11" spans="1:8" ht="30" customHeight="1" thickBot="1">
      <c r="A11" s="26" t="s">
        <v>43</v>
      </c>
      <c r="B11" s="22">
        <f>VLOOKUP(B10,G13:H15,2,FALSE)</f>
        <v>5</v>
      </c>
    </row>
    <row r="12" spans="1:8" ht="30" customHeight="1">
      <c r="A12" s="100" t="s">
        <v>48</v>
      </c>
      <c r="B12" s="101"/>
      <c r="G12" s="12"/>
    </row>
    <row r="13" spans="1:8" ht="30" customHeight="1" thickBot="1">
      <c r="A13" s="27" t="s">
        <v>49</v>
      </c>
      <c r="B13" s="65" t="s">
        <v>50</v>
      </c>
      <c r="G13" s="7" t="s">
        <v>71</v>
      </c>
      <c r="H13" t="s">
        <v>70</v>
      </c>
    </row>
    <row r="14" spans="1:8" ht="30" customHeight="1" thickBot="1">
      <c r="A14" s="26" t="s">
        <v>43</v>
      </c>
      <c r="B14" s="22">
        <f>VLOOKUP(B13,G17:H20,2,FALSE)</f>
        <v>1</v>
      </c>
      <c r="G14" s="7" t="s">
        <v>46</v>
      </c>
      <c r="H14">
        <v>2</v>
      </c>
    </row>
    <row r="15" spans="1:8" ht="30" customHeight="1" thickBot="1">
      <c r="A15" s="100" t="s">
        <v>53</v>
      </c>
      <c r="B15" s="101"/>
      <c r="G15" s="7" t="s">
        <v>47</v>
      </c>
      <c r="H15">
        <v>5</v>
      </c>
    </row>
    <row r="16" spans="1:8" ht="39" customHeight="1">
      <c r="A16" s="28" t="s">
        <v>54</v>
      </c>
      <c r="B16" s="64" t="s">
        <v>56</v>
      </c>
    </row>
    <row r="17" spans="1:8" ht="30" customHeight="1" thickBot="1">
      <c r="A17" s="15" t="s">
        <v>43</v>
      </c>
      <c r="B17" s="30">
        <f>VLOOKUP(B16,G22:H25,2,FALSE)</f>
        <v>3</v>
      </c>
      <c r="G17" s="7" t="s">
        <v>71</v>
      </c>
      <c r="H17" t="s">
        <v>70</v>
      </c>
    </row>
    <row r="18" spans="1:8" ht="30" customHeight="1" thickBot="1">
      <c r="A18" s="100" t="s">
        <v>58</v>
      </c>
      <c r="B18" s="101"/>
      <c r="G18" s="11" t="s">
        <v>50</v>
      </c>
      <c r="H18">
        <v>1</v>
      </c>
    </row>
    <row r="19" spans="1:8" ht="30" customHeight="1" thickBot="1">
      <c r="A19" s="29" t="s">
        <v>72</v>
      </c>
      <c r="B19" s="64" t="s">
        <v>60</v>
      </c>
      <c r="G19" s="11" t="s">
        <v>51</v>
      </c>
      <c r="H19">
        <v>3</v>
      </c>
    </row>
    <row r="20" spans="1:8" ht="30" customHeight="1" thickBot="1">
      <c r="A20" s="15" t="s">
        <v>43</v>
      </c>
      <c r="B20" s="30">
        <f>VLOOKUP(B19,G27:H29,2,FALSE)</f>
        <v>5</v>
      </c>
      <c r="G20" s="11" t="s">
        <v>52</v>
      </c>
      <c r="H20">
        <v>5</v>
      </c>
    </row>
    <row r="21" spans="1:8" ht="30" customHeight="1">
      <c r="A21" s="100" t="s">
        <v>61</v>
      </c>
      <c r="B21" s="101"/>
    </row>
    <row r="22" spans="1:8" ht="30" customHeight="1" thickBot="1">
      <c r="A22" s="29" t="s">
        <v>62</v>
      </c>
      <c r="B22" s="64" t="s">
        <v>64</v>
      </c>
      <c r="G22" s="7" t="s">
        <v>71</v>
      </c>
      <c r="H22" t="s">
        <v>70</v>
      </c>
    </row>
    <row r="23" spans="1:8" ht="30" customHeight="1" thickBot="1">
      <c r="A23" s="15" t="s">
        <v>43</v>
      </c>
      <c r="B23" s="30">
        <f>VLOOKUP(B22,G31:H36,2,FALSE)</f>
        <v>2</v>
      </c>
      <c r="G23" s="11" t="s">
        <v>55</v>
      </c>
      <c r="H23">
        <v>1</v>
      </c>
    </row>
    <row r="24" spans="1:8" ht="30" customHeight="1" thickBot="1">
      <c r="A24" s="19" t="s">
        <v>68</v>
      </c>
      <c r="B24" s="31">
        <f>IFERROR((B8+B11+B14+B17+B20+B23)/6,"-")</f>
        <v>3.5</v>
      </c>
      <c r="G24" s="13" t="s">
        <v>56</v>
      </c>
      <c r="H24">
        <v>3</v>
      </c>
    </row>
    <row r="25" spans="1:8" ht="30" customHeight="1" thickBot="1">
      <c r="A25" s="111" t="s">
        <v>69</v>
      </c>
      <c r="B25" s="112"/>
      <c r="G25" s="11" t="s">
        <v>57</v>
      </c>
      <c r="H25">
        <v>5</v>
      </c>
    </row>
    <row r="26" spans="1:8" ht="9.75" customHeight="1" thickBot="1"/>
    <row r="27" spans="1:8" ht="30" customHeight="1" thickBot="1">
      <c r="A27" s="107" t="s">
        <v>78</v>
      </c>
      <c r="B27" s="108"/>
      <c r="G27" s="7" t="s">
        <v>71</v>
      </c>
      <c r="H27" t="s">
        <v>70</v>
      </c>
    </row>
    <row r="28" spans="1:8" ht="30" customHeight="1" thickBot="1">
      <c r="A28" s="100" t="s">
        <v>79</v>
      </c>
      <c r="B28" s="101"/>
      <c r="G28" s="11" t="s">
        <v>59</v>
      </c>
      <c r="H28">
        <v>1</v>
      </c>
    </row>
    <row r="29" spans="1:8" ht="66.75" customHeight="1" thickBot="1">
      <c r="A29" s="29" t="s">
        <v>80</v>
      </c>
      <c r="B29" s="64" t="s">
        <v>96</v>
      </c>
      <c r="G29" s="11" t="s">
        <v>60</v>
      </c>
      <c r="H29">
        <v>5</v>
      </c>
    </row>
    <row r="30" spans="1:8" ht="30" customHeight="1" thickBot="1">
      <c r="A30" s="15" t="s">
        <v>43</v>
      </c>
      <c r="B30" s="30">
        <f>VLOOKUP(B29,G38:H43,2,FALSE)</f>
        <v>1</v>
      </c>
    </row>
    <row r="31" spans="1:8" ht="30" customHeight="1" thickBot="1">
      <c r="A31" s="100" t="s">
        <v>81</v>
      </c>
      <c r="B31" s="101"/>
      <c r="G31" s="7" t="s">
        <v>71</v>
      </c>
      <c r="H31" t="s">
        <v>70</v>
      </c>
    </row>
    <row r="32" spans="1:8" ht="42" customHeight="1" thickBot="1">
      <c r="A32" s="29" t="s">
        <v>82</v>
      </c>
      <c r="B32" s="64" t="s">
        <v>59</v>
      </c>
      <c r="G32" s="11" t="s">
        <v>63</v>
      </c>
      <c r="H32">
        <v>1</v>
      </c>
    </row>
    <row r="33" spans="1:8" ht="43.5" customHeight="1" thickBot="1">
      <c r="A33" s="15" t="s">
        <v>43</v>
      </c>
      <c r="B33" s="30">
        <f>VLOOKUP(B32,G27:H29,2,FALSE)</f>
        <v>1</v>
      </c>
      <c r="G33" s="11" t="s">
        <v>64</v>
      </c>
      <c r="H33">
        <v>2</v>
      </c>
    </row>
    <row r="34" spans="1:8" ht="30" customHeight="1" thickBot="1">
      <c r="A34" s="100" t="s">
        <v>83</v>
      </c>
      <c r="B34" s="101"/>
      <c r="G34" s="11" t="s">
        <v>65</v>
      </c>
      <c r="H34">
        <v>3</v>
      </c>
    </row>
    <row r="35" spans="1:8" ht="30" customHeight="1" thickBot="1">
      <c r="A35" s="29" t="s">
        <v>84</v>
      </c>
      <c r="B35" s="64" t="s">
        <v>85</v>
      </c>
      <c r="G35" s="11" t="s">
        <v>66</v>
      </c>
      <c r="H35">
        <v>4</v>
      </c>
    </row>
    <row r="36" spans="1:8" ht="30" customHeight="1" thickBot="1">
      <c r="A36" s="15" t="s">
        <v>43</v>
      </c>
      <c r="B36" s="30">
        <f>VLOOKUP(B35,G48:H54,2,FALSE)</f>
        <v>0</v>
      </c>
      <c r="G36" s="11" t="s">
        <v>67</v>
      </c>
      <c r="H36">
        <v>5</v>
      </c>
    </row>
    <row r="37" spans="1:8" ht="30" customHeight="1">
      <c r="A37" s="100" t="s">
        <v>91</v>
      </c>
      <c r="B37" s="101"/>
    </row>
    <row r="38" spans="1:8" ht="30" customHeight="1" thickBot="1">
      <c r="A38" s="29" t="s">
        <v>92</v>
      </c>
      <c r="B38" s="64" t="s">
        <v>103</v>
      </c>
      <c r="G38" s="7" t="s">
        <v>71</v>
      </c>
      <c r="H38" t="s">
        <v>70</v>
      </c>
    </row>
    <row r="39" spans="1:8" ht="30" customHeight="1" thickBot="1">
      <c r="A39" s="15" t="s">
        <v>43</v>
      </c>
      <c r="B39" s="30">
        <f>VLOOKUP(B38,G56:H61,2,FALSE)</f>
        <v>3</v>
      </c>
      <c r="G39" s="7" t="s">
        <v>96</v>
      </c>
      <c r="H39">
        <v>1</v>
      </c>
    </row>
    <row r="40" spans="1:8" ht="30" customHeight="1" thickBot="1">
      <c r="A40" s="32" t="s">
        <v>93</v>
      </c>
      <c r="B40" s="31">
        <f>IFERROR((B30+B33+B36+B39)/4,"-")</f>
        <v>1.25</v>
      </c>
      <c r="G40" s="7" t="s">
        <v>97</v>
      </c>
      <c r="H40">
        <v>2</v>
      </c>
    </row>
    <row r="41" spans="1:8" ht="30" customHeight="1" thickBot="1">
      <c r="A41" s="111" t="s">
        <v>94</v>
      </c>
      <c r="B41" s="112"/>
      <c r="G41" s="7" t="s">
        <v>98</v>
      </c>
      <c r="H41">
        <v>3</v>
      </c>
    </row>
    <row r="42" spans="1:8" ht="30" customHeight="1" thickBot="1">
      <c r="A42" s="20"/>
      <c r="B42" s="20"/>
      <c r="G42" s="7" t="s">
        <v>99</v>
      </c>
      <c r="H42">
        <v>4</v>
      </c>
    </row>
    <row r="43" spans="1:8" ht="30" customHeight="1" thickBot="1">
      <c r="A43" s="107" t="s">
        <v>95</v>
      </c>
      <c r="B43" s="115"/>
      <c r="G43" s="7" t="s">
        <v>100</v>
      </c>
      <c r="H43">
        <v>5</v>
      </c>
    </row>
    <row r="44" spans="1:8" ht="30" customHeight="1" thickBot="1">
      <c r="A44" s="33" t="s">
        <v>108</v>
      </c>
      <c r="B44" s="31">
        <f>IF(OR(B8="-",B11="-",B14="-",B17="-",B20="-",B23="-",B30="-",B33="-",B36="-",B39="-"),"Presenti campi non compilati",IFERROR(B24*B40,"-"))</f>
        <v>4.375</v>
      </c>
    </row>
    <row r="45" spans="1:8" ht="30" customHeight="1" thickBot="1">
      <c r="A45" s="34"/>
      <c r="B45" s="35"/>
    </row>
    <row r="46" spans="1:8" ht="30" customHeight="1" thickBot="1">
      <c r="A46" s="107" t="s">
        <v>112</v>
      </c>
      <c r="B46" s="115"/>
    </row>
    <row r="47" spans="1:8" ht="65.25" customHeight="1" thickBot="1">
      <c r="A47" s="113" t="s">
        <v>338</v>
      </c>
      <c r="B47" s="114"/>
    </row>
    <row r="48" spans="1:8" ht="12.75" customHeight="1" thickBot="1">
      <c r="G48" s="7" t="s">
        <v>71</v>
      </c>
      <c r="H48" t="s">
        <v>70</v>
      </c>
    </row>
    <row r="49" spans="7:8" ht="7.5" customHeight="1" thickBot="1">
      <c r="G49" s="7" t="s">
        <v>85</v>
      </c>
      <c r="H49">
        <v>0</v>
      </c>
    </row>
    <row r="50" spans="7:8" ht="30" customHeight="1" thickBot="1">
      <c r="G50" s="7" t="s">
        <v>86</v>
      </c>
      <c r="H50">
        <v>1</v>
      </c>
    </row>
    <row r="51" spans="7:8" ht="30" customHeight="1" thickBot="1">
      <c r="G51" s="7" t="s">
        <v>87</v>
      </c>
      <c r="H51">
        <v>2</v>
      </c>
    </row>
    <row r="52" spans="7:8" ht="30" customHeight="1" thickBot="1">
      <c r="G52" s="7" t="s">
        <v>88</v>
      </c>
      <c r="H52">
        <v>3</v>
      </c>
    </row>
    <row r="53" spans="7:8" ht="30" customHeight="1" thickBot="1">
      <c r="G53" s="7" t="s">
        <v>89</v>
      </c>
      <c r="H53">
        <v>4</v>
      </c>
    </row>
    <row r="54" spans="7:8" ht="30" customHeight="1" thickBot="1">
      <c r="G54" s="7" t="s">
        <v>90</v>
      </c>
      <c r="H54">
        <v>5</v>
      </c>
    </row>
    <row r="55" spans="7:8" ht="30" customHeight="1"/>
    <row r="56" spans="7:8" ht="30" customHeight="1" thickBot="1">
      <c r="G56" s="7" t="s">
        <v>71</v>
      </c>
      <c r="H56" t="s">
        <v>70</v>
      </c>
    </row>
    <row r="57" spans="7:8" ht="30" customHeight="1" thickBot="1">
      <c r="G57" s="7" t="s">
        <v>104</v>
      </c>
      <c r="H57">
        <v>1</v>
      </c>
    </row>
    <row r="58" spans="7:8" ht="30" customHeight="1" thickBot="1">
      <c r="G58" s="7" t="s">
        <v>105</v>
      </c>
      <c r="H58">
        <v>2</v>
      </c>
    </row>
    <row r="59" spans="7:8" ht="30" customHeight="1" thickBot="1">
      <c r="G59" s="7" t="s">
        <v>103</v>
      </c>
      <c r="H59">
        <v>3</v>
      </c>
    </row>
    <row r="60" spans="7:8" ht="30" customHeight="1" thickBot="1">
      <c r="G60" s="7" t="s">
        <v>106</v>
      </c>
      <c r="H60">
        <v>4</v>
      </c>
    </row>
    <row r="61" spans="7:8" ht="30" customHeight="1" thickBot="1">
      <c r="G61" s="7" t="s">
        <v>107</v>
      </c>
      <c r="H61">
        <v>5</v>
      </c>
    </row>
    <row r="62" spans="7:8" ht="30" customHeight="1"/>
    <row r="63" spans="7:8" ht="30" customHeight="1"/>
    <row r="64" spans="7:8" ht="30" customHeight="1"/>
    <row r="65" ht="30" customHeight="1"/>
    <row r="66" ht="30" customHeight="1"/>
    <row r="67" ht="30" customHeight="1"/>
    <row r="68" ht="30" customHeight="1"/>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0.xml><?xml version="1.0" encoding="utf-8"?>
<worksheet xmlns="http://schemas.openxmlformats.org/spreadsheetml/2006/main" xmlns:r="http://schemas.openxmlformats.org/officeDocument/2006/relationships">
  <dimension ref="A1:H68"/>
  <sheetViews>
    <sheetView topLeftCell="A40" zoomScaleNormal="100" zoomScaleSheetLayoutView="100" workbookViewId="0"/>
  </sheetViews>
  <sheetFormatPr defaultColWidth="8.85546875" defaultRowHeight="15"/>
  <cols>
    <col min="1" max="1" width="85.7109375" customWidth="1"/>
    <col min="2" max="2" width="42" customWidth="1"/>
    <col min="3" max="3" width="5.42578125" customWidth="1"/>
    <col min="7" max="7" width="43.140625" hidden="1" customWidth="1"/>
    <col min="8" max="8" width="9.140625" hidden="1" customWidth="1"/>
  </cols>
  <sheetData>
    <row r="1" spans="1:8" ht="15.75" thickBot="1"/>
    <row r="2" spans="1:8" ht="24" customHeight="1" thickBot="1">
      <c r="A2" s="14" t="s">
        <v>73</v>
      </c>
      <c r="B2" s="18">
        <f>IF(F2="SI",'Indice Schede'!B38,"non utilizzata")</f>
        <v>27</v>
      </c>
      <c r="D2" s="102" t="s">
        <v>74</v>
      </c>
      <c r="E2" s="103"/>
      <c r="F2" s="66" t="s">
        <v>30</v>
      </c>
      <c r="H2" t="s">
        <v>30</v>
      </c>
    </row>
    <row r="3" spans="1:8" ht="45" customHeight="1" thickBot="1">
      <c r="A3" s="109" t="s">
        <v>19</v>
      </c>
      <c r="B3" s="110"/>
      <c r="H3" t="s">
        <v>31</v>
      </c>
    </row>
    <row r="4" spans="1:8" ht="31.5" customHeight="1" thickBot="1">
      <c r="A4" s="107" t="s">
        <v>33</v>
      </c>
      <c r="B4" s="108"/>
      <c r="D4" s="104" t="s">
        <v>75</v>
      </c>
      <c r="E4" s="105"/>
      <c r="F4" s="106"/>
    </row>
    <row r="5" spans="1:8" ht="15.75" thickBot="1">
      <c r="A5" s="16" t="s">
        <v>34</v>
      </c>
      <c r="B5" s="17" t="s">
        <v>35</v>
      </c>
      <c r="G5" s="9" t="s">
        <v>71</v>
      </c>
      <c r="H5" t="s">
        <v>70</v>
      </c>
    </row>
    <row r="6" spans="1:8" ht="30" customHeight="1" thickBot="1">
      <c r="A6" s="100" t="s">
        <v>36</v>
      </c>
      <c r="B6" s="101"/>
      <c r="G6" s="10" t="s">
        <v>38</v>
      </c>
      <c r="H6">
        <v>1</v>
      </c>
    </row>
    <row r="7" spans="1:8" ht="30" customHeight="1" thickBot="1">
      <c r="A7" s="24" t="s">
        <v>37</v>
      </c>
      <c r="B7" s="64" t="s">
        <v>42</v>
      </c>
      <c r="G7" s="8" t="s">
        <v>39</v>
      </c>
      <c r="H7">
        <v>2</v>
      </c>
    </row>
    <row r="8" spans="1:8" ht="30" customHeight="1" thickBot="1">
      <c r="A8" s="23" t="s">
        <v>43</v>
      </c>
      <c r="B8" s="22">
        <f>VLOOKUP(B7,G5:H10,2,FALSE)</f>
        <v>5</v>
      </c>
      <c r="G8" s="7" t="s">
        <v>40</v>
      </c>
      <c r="H8">
        <v>3</v>
      </c>
    </row>
    <row r="9" spans="1:8" ht="30" customHeight="1" thickBot="1">
      <c r="A9" s="100" t="s">
        <v>44</v>
      </c>
      <c r="B9" s="101"/>
      <c r="G9" s="7" t="s">
        <v>41</v>
      </c>
      <c r="H9">
        <v>4</v>
      </c>
    </row>
    <row r="10" spans="1:8" ht="30" customHeight="1" thickBot="1">
      <c r="A10" s="25" t="s">
        <v>45</v>
      </c>
      <c r="B10" s="65" t="s">
        <v>47</v>
      </c>
      <c r="G10" s="7" t="s">
        <v>42</v>
      </c>
      <c r="H10">
        <v>5</v>
      </c>
    </row>
    <row r="11" spans="1:8" ht="30" customHeight="1" thickBot="1">
      <c r="A11" s="26" t="s">
        <v>43</v>
      </c>
      <c r="B11" s="22">
        <f>VLOOKUP(B10,G13:H15,2,FALSE)</f>
        <v>5</v>
      </c>
    </row>
    <row r="12" spans="1:8" ht="30" customHeight="1">
      <c r="A12" s="100" t="s">
        <v>48</v>
      </c>
      <c r="B12" s="101"/>
      <c r="G12" s="12"/>
    </row>
    <row r="13" spans="1:8" ht="30" customHeight="1" thickBot="1">
      <c r="A13" s="27" t="s">
        <v>49</v>
      </c>
      <c r="B13" s="65" t="s">
        <v>50</v>
      </c>
      <c r="G13" s="7" t="s">
        <v>71</v>
      </c>
      <c r="H13" t="s">
        <v>70</v>
      </c>
    </row>
    <row r="14" spans="1:8" ht="30" customHeight="1" thickBot="1">
      <c r="A14" s="26" t="s">
        <v>43</v>
      </c>
      <c r="B14" s="22">
        <f>VLOOKUP(B13,G17:H20,2,FALSE)</f>
        <v>1</v>
      </c>
      <c r="G14" s="7" t="s">
        <v>46</v>
      </c>
      <c r="H14">
        <v>2</v>
      </c>
    </row>
    <row r="15" spans="1:8" ht="30" customHeight="1" thickBot="1">
      <c r="A15" s="100" t="s">
        <v>53</v>
      </c>
      <c r="B15" s="101"/>
      <c r="G15" s="7" t="s">
        <v>47</v>
      </c>
      <c r="H15">
        <v>5</v>
      </c>
    </row>
    <row r="16" spans="1:8" ht="39" customHeight="1">
      <c r="A16" s="28" t="s">
        <v>54</v>
      </c>
      <c r="B16" s="64" t="s">
        <v>56</v>
      </c>
    </row>
    <row r="17" spans="1:8" ht="30" customHeight="1" thickBot="1">
      <c r="A17" s="15" t="s">
        <v>43</v>
      </c>
      <c r="B17" s="30">
        <f>VLOOKUP(B16,G22:H25,2,FALSE)</f>
        <v>3</v>
      </c>
      <c r="G17" s="7" t="s">
        <v>71</v>
      </c>
      <c r="H17" t="s">
        <v>70</v>
      </c>
    </row>
    <row r="18" spans="1:8" ht="30" customHeight="1" thickBot="1">
      <c r="A18" s="100" t="s">
        <v>58</v>
      </c>
      <c r="B18" s="101"/>
      <c r="G18" s="11" t="s">
        <v>50</v>
      </c>
      <c r="H18">
        <v>1</v>
      </c>
    </row>
    <row r="19" spans="1:8" ht="30" customHeight="1" thickBot="1">
      <c r="A19" s="29" t="s">
        <v>72</v>
      </c>
      <c r="B19" s="64" t="s">
        <v>60</v>
      </c>
      <c r="G19" s="11" t="s">
        <v>51</v>
      </c>
      <c r="H19">
        <v>3</v>
      </c>
    </row>
    <row r="20" spans="1:8" ht="30" customHeight="1" thickBot="1">
      <c r="A20" s="15" t="s">
        <v>43</v>
      </c>
      <c r="B20" s="30">
        <f>VLOOKUP(B19,G27:H29,2,FALSE)</f>
        <v>5</v>
      </c>
      <c r="G20" s="11" t="s">
        <v>52</v>
      </c>
      <c r="H20">
        <v>5</v>
      </c>
    </row>
    <row r="21" spans="1:8" ht="30" customHeight="1">
      <c r="A21" s="100" t="s">
        <v>61</v>
      </c>
      <c r="B21" s="101"/>
    </row>
    <row r="22" spans="1:8" ht="30" customHeight="1" thickBot="1">
      <c r="A22" s="29" t="s">
        <v>62</v>
      </c>
      <c r="B22" s="64" t="s">
        <v>64</v>
      </c>
      <c r="G22" s="7" t="s">
        <v>71</v>
      </c>
      <c r="H22" t="s">
        <v>70</v>
      </c>
    </row>
    <row r="23" spans="1:8" ht="30" customHeight="1" thickBot="1">
      <c r="A23" s="15" t="s">
        <v>43</v>
      </c>
      <c r="B23" s="30">
        <f>VLOOKUP(B22,G31:H36,2,FALSE)</f>
        <v>2</v>
      </c>
      <c r="G23" s="11" t="s">
        <v>55</v>
      </c>
      <c r="H23">
        <v>1</v>
      </c>
    </row>
    <row r="24" spans="1:8" ht="30" customHeight="1" thickBot="1">
      <c r="A24" s="19" t="s">
        <v>68</v>
      </c>
      <c r="B24" s="31">
        <f>IFERROR((B8+B11+B14+B17+B20+B23)/6,"-")</f>
        <v>3.5</v>
      </c>
      <c r="G24" s="13" t="s">
        <v>56</v>
      </c>
      <c r="H24">
        <v>3</v>
      </c>
    </row>
    <row r="25" spans="1:8" ht="30" customHeight="1" thickBot="1">
      <c r="A25" s="111" t="s">
        <v>69</v>
      </c>
      <c r="B25" s="112"/>
      <c r="G25" s="11" t="s">
        <v>57</v>
      </c>
      <c r="H25">
        <v>5</v>
      </c>
    </row>
    <row r="26" spans="1:8" ht="9.75" customHeight="1" thickBot="1"/>
    <row r="27" spans="1:8" ht="30" customHeight="1" thickBot="1">
      <c r="A27" s="107" t="s">
        <v>78</v>
      </c>
      <c r="B27" s="108"/>
      <c r="G27" s="7" t="s">
        <v>71</v>
      </c>
      <c r="H27" t="s">
        <v>70</v>
      </c>
    </row>
    <row r="28" spans="1:8" ht="30" customHeight="1" thickBot="1">
      <c r="A28" s="100" t="s">
        <v>79</v>
      </c>
      <c r="B28" s="101"/>
      <c r="G28" s="11" t="s">
        <v>59</v>
      </c>
      <c r="H28">
        <v>1</v>
      </c>
    </row>
    <row r="29" spans="1:8" ht="66.75" customHeight="1" thickBot="1">
      <c r="A29" s="29" t="s">
        <v>80</v>
      </c>
      <c r="B29" s="64" t="s">
        <v>96</v>
      </c>
      <c r="G29" s="11" t="s">
        <v>60</v>
      </c>
      <c r="H29">
        <v>5</v>
      </c>
    </row>
    <row r="30" spans="1:8" ht="30" customHeight="1" thickBot="1">
      <c r="A30" s="15" t="s">
        <v>43</v>
      </c>
      <c r="B30" s="30">
        <f>VLOOKUP(B29,G38:H43,2,FALSE)</f>
        <v>1</v>
      </c>
    </row>
    <row r="31" spans="1:8" ht="30" customHeight="1" thickBot="1">
      <c r="A31" s="100" t="s">
        <v>81</v>
      </c>
      <c r="B31" s="101"/>
      <c r="G31" s="7" t="s">
        <v>71</v>
      </c>
      <c r="H31" t="s">
        <v>70</v>
      </c>
    </row>
    <row r="32" spans="1:8" ht="42" customHeight="1" thickBot="1">
      <c r="A32" s="29" t="s">
        <v>82</v>
      </c>
      <c r="B32" s="64" t="s">
        <v>59</v>
      </c>
      <c r="G32" s="11" t="s">
        <v>63</v>
      </c>
      <c r="H32">
        <v>1</v>
      </c>
    </row>
    <row r="33" spans="1:8" ht="43.5" customHeight="1" thickBot="1">
      <c r="A33" s="15" t="s">
        <v>43</v>
      </c>
      <c r="B33" s="30">
        <f>VLOOKUP(B32,G27:H29,2,FALSE)</f>
        <v>1</v>
      </c>
      <c r="G33" s="11" t="s">
        <v>64</v>
      </c>
      <c r="H33">
        <v>2</v>
      </c>
    </row>
    <row r="34" spans="1:8" ht="30" customHeight="1" thickBot="1">
      <c r="A34" s="100" t="s">
        <v>83</v>
      </c>
      <c r="B34" s="101"/>
      <c r="G34" s="11" t="s">
        <v>65</v>
      </c>
      <c r="H34">
        <v>3</v>
      </c>
    </row>
    <row r="35" spans="1:8" ht="30" customHeight="1" thickBot="1">
      <c r="A35" s="29" t="s">
        <v>84</v>
      </c>
      <c r="B35" s="64" t="s">
        <v>85</v>
      </c>
      <c r="G35" s="11" t="s">
        <v>66</v>
      </c>
      <c r="H35">
        <v>4</v>
      </c>
    </row>
    <row r="36" spans="1:8" ht="30" customHeight="1" thickBot="1">
      <c r="A36" s="15" t="s">
        <v>43</v>
      </c>
      <c r="B36" s="30">
        <f>VLOOKUP(B35,G48:H54,2,FALSE)</f>
        <v>0</v>
      </c>
      <c r="G36" s="11" t="s">
        <v>67</v>
      </c>
      <c r="H36">
        <v>5</v>
      </c>
    </row>
    <row r="37" spans="1:8" ht="30" customHeight="1">
      <c r="A37" s="100" t="s">
        <v>91</v>
      </c>
      <c r="B37" s="101"/>
    </row>
    <row r="38" spans="1:8" ht="30" customHeight="1" thickBot="1">
      <c r="A38" s="29" t="s">
        <v>92</v>
      </c>
      <c r="B38" s="64" t="s">
        <v>103</v>
      </c>
      <c r="G38" s="7" t="s">
        <v>71</v>
      </c>
      <c r="H38" t="s">
        <v>70</v>
      </c>
    </row>
    <row r="39" spans="1:8" ht="30" customHeight="1" thickBot="1">
      <c r="A39" s="15" t="s">
        <v>43</v>
      </c>
      <c r="B39" s="30">
        <f>VLOOKUP(B38,G56:H61,2,FALSE)</f>
        <v>3</v>
      </c>
      <c r="G39" s="7" t="s">
        <v>96</v>
      </c>
      <c r="H39">
        <v>1</v>
      </c>
    </row>
    <row r="40" spans="1:8" ht="30" customHeight="1" thickBot="1">
      <c r="A40" s="32" t="s">
        <v>93</v>
      </c>
      <c r="B40" s="31">
        <f>IFERROR((B30+B33+B36+B39)/4,"-")</f>
        <v>1.25</v>
      </c>
      <c r="G40" s="7" t="s">
        <v>97</v>
      </c>
      <c r="H40">
        <v>2</v>
      </c>
    </row>
    <row r="41" spans="1:8" ht="30" customHeight="1" thickBot="1">
      <c r="A41" s="111" t="s">
        <v>94</v>
      </c>
      <c r="B41" s="112"/>
      <c r="G41" s="7" t="s">
        <v>98</v>
      </c>
      <c r="H41">
        <v>3</v>
      </c>
    </row>
    <row r="42" spans="1:8" ht="30" customHeight="1" thickBot="1">
      <c r="A42" s="20"/>
      <c r="B42" s="20"/>
      <c r="G42" s="7" t="s">
        <v>99</v>
      </c>
      <c r="H42">
        <v>4</v>
      </c>
    </row>
    <row r="43" spans="1:8" ht="30" customHeight="1" thickBot="1">
      <c r="A43" s="107" t="s">
        <v>95</v>
      </c>
      <c r="B43" s="115"/>
      <c r="G43" s="7" t="s">
        <v>100</v>
      </c>
      <c r="H43">
        <v>5</v>
      </c>
    </row>
    <row r="44" spans="1:8" ht="30" customHeight="1" thickBot="1">
      <c r="A44" s="33" t="s">
        <v>108</v>
      </c>
      <c r="B44" s="31">
        <f>IF(OR(B8="-",B11="-",B14="-",B17="-",B20="-",B23="-",B30="-",B33="-",B36="-",B39="-"),"Presenti campi non compilati",IFERROR(B24*B40,"-"))</f>
        <v>4.375</v>
      </c>
    </row>
    <row r="45" spans="1:8" ht="30" customHeight="1" thickBot="1">
      <c r="A45" s="34"/>
      <c r="B45" s="35"/>
    </row>
    <row r="46" spans="1:8" ht="30" customHeight="1" thickBot="1">
      <c r="A46" s="107" t="s">
        <v>112</v>
      </c>
      <c r="B46" s="115"/>
    </row>
    <row r="47" spans="1:8" ht="61.5" customHeight="1" thickBot="1">
      <c r="A47" s="113" t="s">
        <v>205</v>
      </c>
      <c r="B47" s="114"/>
    </row>
    <row r="48" spans="1:8" ht="12.75" customHeight="1" thickBot="1">
      <c r="G48" s="7" t="s">
        <v>71</v>
      </c>
      <c r="H48" t="s">
        <v>70</v>
      </c>
    </row>
    <row r="49" spans="7:8" ht="7.5" customHeight="1" thickBot="1">
      <c r="G49" s="7" t="s">
        <v>85</v>
      </c>
      <c r="H49">
        <v>0</v>
      </c>
    </row>
    <row r="50" spans="7:8" ht="30" customHeight="1" thickBot="1">
      <c r="G50" s="7" t="s">
        <v>86</v>
      </c>
      <c r="H50">
        <v>1</v>
      </c>
    </row>
    <row r="51" spans="7:8" ht="30" customHeight="1" thickBot="1">
      <c r="G51" s="7" t="s">
        <v>87</v>
      </c>
      <c r="H51">
        <v>2</v>
      </c>
    </row>
    <row r="52" spans="7:8" ht="30" customHeight="1" thickBot="1">
      <c r="G52" s="7" t="s">
        <v>88</v>
      </c>
      <c r="H52">
        <v>3</v>
      </c>
    </row>
    <row r="53" spans="7:8" ht="30" customHeight="1" thickBot="1">
      <c r="G53" s="7" t="s">
        <v>89</v>
      </c>
      <c r="H53">
        <v>4</v>
      </c>
    </row>
    <row r="54" spans="7:8" ht="30" customHeight="1" thickBot="1">
      <c r="G54" s="7" t="s">
        <v>90</v>
      </c>
      <c r="H54">
        <v>5</v>
      </c>
    </row>
    <row r="55" spans="7:8" ht="30" customHeight="1"/>
    <row r="56" spans="7:8" ht="30" customHeight="1" thickBot="1">
      <c r="G56" s="7" t="s">
        <v>71</v>
      </c>
      <c r="H56" t="s">
        <v>70</v>
      </c>
    </row>
    <row r="57" spans="7:8" ht="30" customHeight="1" thickBot="1">
      <c r="G57" s="7" t="s">
        <v>104</v>
      </c>
      <c r="H57">
        <v>1</v>
      </c>
    </row>
    <row r="58" spans="7:8" ht="30" customHeight="1" thickBot="1">
      <c r="G58" s="7" t="s">
        <v>105</v>
      </c>
      <c r="H58">
        <v>2</v>
      </c>
    </row>
    <row r="59" spans="7:8" ht="30" customHeight="1" thickBot="1">
      <c r="G59" s="7" t="s">
        <v>103</v>
      </c>
      <c r="H59">
        <v>3</v>
      </c>
    </row>
    <row r="60" spans="7:8" ht="30" customHeight="1" thickBot="1">
      <c r="G60" s="7" t="s">
        <v>106</v>
      </c>
      <c r="H60">
        <v>4</v>
      </c>
    </row>
    <row r="61" spans="7:8" ht="30" customHeight="1" thickBot="1">
      <c r="G61" s="7" t="s">
        <v>107</v>
      </c>
      <c r="H61">
        <v>5</v>
      </c>
    </row>
    <row r="62" spans="7:8" ht="30" customHeight="1"/>
    <row r="63" spans="7:8" ht="30" customHeight="1"/>
    <row r="64" spans="7:8" ht="30" customHeight="1"/>
    <row r="65" ht="30" customHeight="1"/>
    <row r="66" ht="30" customHeight="1"/>
    <row r="67" ht="30" customHeight="1"/>
    <row r="68" ht="30" customHeight="1"/>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1.xml><?xml version="1.0" encoding="utf-8"?>
<worksheet xmlns="http://schemas.openxmlformats.org/spreadsheetml/2006/main" xmlns:r="http://schemas.openxmlformats.org/officeDocument/2006/relationships">
  <dimension ref="A1:H68"/>
  <sheetViews>
    <sheetView topLeftCell="A46" zoomScaleNormal="100" zoomScaleSheetLayoutView="100" workbookViewId="0"/>
  </sheetViews>
  <sheetFormatPr defaultColWidth="8.85546875" defaultRowHeight="15"/>
  <cols>
    <col min="1" max="1" width="85.7109375" customWidth="1"/>
    <col min="2" max="2" width="42" customWidth="1"/>
    <col min="3" max="3" width="5.42578125" customWidth="1"/>
    <col min="7" max="7" width="43.140625" hidden="1" customWidth="1"/>
    <col min="8" max="8" width="9.140625" hidden="1" customWidth="1"/>
  </cols>
  <sheetData>
    <row r="1" spans="1:8" ht="15.75" thickBot="1"/>
    <row r="2" spans="1:8" ht="24" customHeight="1" thickBot="1">
      <c r="A2" s="14" t="s">
        <v>73</v>
      </c>
      <c r="B2" s="18">
        <f>IF(F2="SI",'Indice Schede'!B39,"non utilizzata")</f>
        <v>28</v>
      </c>
      <c r="D2" s="102" t="s">
        <v>74</v>
      </c>
      <c r="E2" s="103"/>
      <c r="F2" s="66" t="s">
        <v>30</v>
      </c>
      <c r="H2" t="s">
        <v>30</v>
      </c>
    </row>
    <row r="3" spans="1:8" ht="45" customHeight="1" thickBot="1">
      <c r="A3" s="109" t="s">
        <v>20</v>
      </c>
      <c r="B3" s="110"/>
      <c r="H3" t="s">
        <v>31</v>
      </c>
    </row>
    <row r="4" spans="1:8" ht="31.5" customHeight="1" thickBot="1">
      <c r="A4" s="107" t="s">
        <v>33</v>
      </c>
      <c r="B4" s="108"/>
      <c r="D4" s="104" t="s">
        <v>75</v>
      </c>
      <c r="E4" s="105"/>
      <c r="F4" s="106"/>
    </row>
    <row r="5" spans="1:8" ht="15.75" thickBot="1">
      <c r="A5" s="16" t="s">
        <v>34</v>
      </c>
      <c r="B5" s="17" t="s">
        <v>35</v>
      </c>
      <c r="G5" s="9" t="s">
        <v>71</v>
      </c>
      <c r="H5" t="s">
        <v>70</v>
      </c>
    </row>
    <row r="6" spans="1:8" ht="30" customHeight="1" thickBot="1">
      <c r="A6" s="100" t="s">
        <v>36</v>
      </c>
      <c r="B6" s="101"/>
      <c r="G6" s="10" t="s">
        <v>38</v>
      </c>
      <c r="H6">
        <v>1</v>
      </c>
    </row>
    <row r="7" spans="1:8" ht="30" customHeight="1" thickBot="1">
      <c r="A7" s="24" t="s">
        <v>37</v>
      </c>
      <c r="B7" s="64" t="s">
        <v>42</v>
      </c>
      <c r="G7" s="8" t="s">
        <v>39</v>
      </c>
      <c r="H7">
        <v>2</v>
      </c>
    </row>
    <row r="8" spans="1:8" ht="30" customHeight="1" thickBot="1">
      <c r="A8" s="23" t="s">
        <v>43</v>
      </c>
      <c r="B8" s="22">
        <f>VLOOKUP(B7,G5:H10,2,FALSE)</f>
        <v>5</v>
      </c>
      <c r="G8" s="7" t="s">
        <v>40</v>
      </c>
      <c r="H8">
        <v>3</v>
      </c>
    </row>
    <row r="9" spans="1:8" ht="30" customHeight="1" thickBot="1">
      <c r="A9" s="100" t="s">
        <v>44</v>
      </c>
      <c r="B9" s="101"/>
      <c r="G9" s="7" t="s">
        <v>41</v>
      </c>
      <c r="H9">
        <v>4</v>
      </c>
    </row>
    <row r="10" spans="1:8" ht="30" customHeight="1" thickBot="1">
      <c r="A10" s="25" t="s">
        <v>45</v>
      </c>
      <c r="B10" s="65" t="s">
        <v>47</v>
      </c>
      <c r="G10" s="7" t="s">
        <v>42</v>
      </c>
      <c r="H10">
        <v>5</v>
      </c>
    </row>
    <row r="11" spans="1:8" ht="30" customHeight="1" thickBot="1">
      <c r="A11" s="26" t="s">
        <v>43</v>
      </c>
      <c r="B11" s="22">
        <f>VLOOKUP(B10,G13:H15,2,FALSE)</f>
        <v>5</v>
      </c>
    </row>
    <row r="12" spans="1:8" ht="30" customHeight="1">
      <c r="A12" s="100" t="s">
        <v>48</v>
      </c>
      <c r="B12" s="101"/>
      <c r="G12" s="12"/>
    </row>
    <row r="13" spans="1:8" ht="30" customHeight="1" thickBot="1">
      <c r="A13" s="27" t="s">
        <v>49</v>
      </c>
      <c r="B13" s="65" t="s">
        <v>50</v>
      </c>
      <c r="G13" s="7" t="s">
        <v>71</v>
      </c>
      <c r="H13" t="s">
        <v>70</v>
      </c>
    </row>
    <row r="14" spans="1:8" ht="30" customHeight="1" thickBot="1">
      <c r="A14" s="26" t="s">
        <v>43</v>
      </c>
      <c r="B14" s="22">
        <f>VLOOKUP(B13,G17:H20,2,FALSE)</f>
        <v>1</v>
      </c>
      <c r="G14" s="7" t="s">
        <v>46</v>
      </c>
      <c r="H14">
        <v>2</v>
      </c>
    </row>
    <row r="15" spans="1:8" ht="30" customHeight="1" thickBot="1">
      <c r="A15" s="100" t="s">
        <v>53</v>
      </c>
      <c r="B15" s="101"/>
      <c r="G15" s="7" t="s">
        <v>47</v>
      </c>
      <c r="H15">
        <v>5</v>
      </c>
    </row>
    <row r="16" spans="1:8" ht="39" customHeight="1">
      <c r="A16" s="28" t="s">
        <v>54</v>
      </c>
      <c r="B16" s="64" t="s">
        <v>56</v>
      </c>
    </row>
    <row r="17" spans="1:8" ht="30" customHeight="1" thickBot="1">
      <c r="A17" s="15" t="s">
        <v>43</v>
      </c>
      <c r="B17" s="30">
        <f>VLOOKUP(B16,G22:H25,2,FALSE)</f>
        <v>3</v>
      </c>
      <c r="G17" s="7" t="s">
        <v>71</v>
      </c>
      <c r="H17" t="s">
        <v>70</v>
      </c>
    </row>
    <row r="18" spans="1:8" ht="30" customHeight="1" thickBot="1">
      <c r="A18" s="100" t="s">
        <v>58</v>
      </c>
      <c r="B18" s="101"/>
      <c r="G18" s="11" t="s">
        <v>50</v>
      </c>
      <c r="H18">
        <v>1</v>
      </c>
    </row>
    <row r="19" spans="1:8" ht="30" customHeight="1" thickBot="1">
      <c r="A19" s="29" t="s">
        <v>72</v>
      </c>
      <c r="B19" s="64" t="s">
        <v>60</v>
      </c>
      <c r="G19" s="11" t="s">
        <v>51</v>
      </c>
      <c r="H19">
        <v>3</v>
      </c>
    </row>
    <row r="20" spans="1:8" ht="30" customHeight="1" thickBot="1">
      <c r="A20" s="15" t="s">
        <v>43</v>
      </c>
      <c r="B20" s="30">
        <f>VLOOKUP(B19,G27:H29,2,FALSE)</f>
        <v>5</v>
      </c>
      <c r="G20" s="11" t="s">
        <v>52</v>
      </c>
      <c r="H20">
        <v>5</v>
      </c>
    </row>
    <row r="21" spans="1:8" ht="30" customHeight="1">
      <c r="A21" s="100" t="s">
        <v>61</v>
      </c>
      <c r="B21" s="101"/>
    </row>
    <row r="22" spans="1:8" ht="30" customHeight="1" thickBot="1">
      <c r="A22" s="29" t="s">
        <v>62</v>
      </c>
      <c r="B22" s="64" t="s">
        <v>64</v>
      </c>
      <c r="G22" s="7" t="s">
        <v>71</v>
      </c>
      <c r="H22" t="s">
        <v>70</v>
      </c>
    </row>
    <row r="23" spans="1:8" ht="30" customHeight="1" thickBot="1">
      <c r="A23" s="15" t="s">
        <v>43</v>
      </c>
      <c r="B23" s="30">
        <f>VLOOKUP(B22,G31:H36,2,FALSE)</f>
        <v>2</v>
      </c>
      <c r="G23" s="11" t="s">
        <v>55</v>
      </c>
      <c r="H23">
        <v>1</v>
      </c>
    </row>
    <row r="24" spans="1:8" ht="30" customHeight="1" thickBot="1">
      <c r="A24" s="19" t="s">
        <v>68</v>
      </c>
      <c r="B24" s="31">
        <f>IFERROR((B8+B11+B14+B17+B20+B23)/6,"-")</f>
        <v>3.5</v>
      </c>
      <c r="G24" s="13" t="s">
        <v>56</v>
      </c>
      <c r="H24">
        <v>3</v>
      </c>
    </row>
    <row r="25" spans="1:8" ht="30" customHeight="1" thickBot="1">
      <c r="A25" s="111" t="s">
        <v>69</v>
      </c>
      <c r="B25" s="112"/>
      <c r="G25" s="11" t="s">
        <v>57</v>
      </c>
      <c r="H25">
        <v>5</v>
      </c>
    </row>
    <row r="26" spans="1:8" ht="9.75" customHeight="1" thickBot="1"/>
    <row r="27" spans="1:8" ht="30" customHeight="1" thickBot="1">
      <c r="A27" s="107" t="s">
        <v>78</v>
      </c>
      <c r="B27" s="108"/>
      <c r="G27" s="7" t="s">
        <v>71</v>
      </c>
      <c r="H27" t="s">
        <v>70</v>
      </c>
    </row>
    <row r="28" spans="1:8" ht="30" customHeight="1" thickBot="1">
      <c r="A28" s="100" t="s">
        <v>79</v>
      </c>
      <c r="B28" s="101"/>
      <c r="G28" s="11" t="s">
        <v>59</v>
      </c>
      <c r="H28">
        <v>1</v>
      </c>
    </row>
    <row r="29" spans="1:8" ht="66.75" customHeight="1" thickBot="1">
      <c r="A29" s="29" t="s">
        <v>80</v>
      </c>
      <c r="B29" s="64" t="s">
        <v>96</v>
      </c>
      <c r="G29" s="11" t="s">
        <v>60</v>
      </c>
      <c r="H29">
        <v>5</v>
      </c>
    </row>
    <row r="30" spans="1:8" ht="30" customHeight="1" thickBot="1">
      <c r="A30" s="15" t="s">
        <v>43</v>
      </c>
      <c r="B30" s="30">
        <f>VLOOKUP(B29,G38:H43,2,FALSE)</f>
        <v>1</v>
      </c>
    </row>
    <row r="31" spans="1:8" ht="30" customHeight="1" thickBot="1">
      <c r="A31" s="100" t="s">
        <v>81</v>
      </c>
      <c r="B31" s="101"/>
      <c r="G31" s="7" t="s">
        <v>71</v>
      </c>
      <c r="H31" t="s">
        <v>70</v>
      </c>
    </row>
    <row r="32" spans="1:8" ht="42" customHeight="1" thickBot="1">
      <c r="A32" s="29" t="s">
        <v>82</v>
      </c>
      <c r="B32" s="64" t="s">
        <v>59</v>
      </c>
      <c r="G32" s="11" t="s">
        <v>63</v>
      </c>
      <c r="H32">
        <v>1</v>
      </c>
    </row>
    <row r="33" spans="1:8" ht="43.5" customHeight="1" thickBot="1">
      <c r="A33" s="15" t="s">
        <v>43</v>
      </c>
      <c r="B33" s="30">
        <f>VLOOKUP(B32,G27:H29,2,FALSE)</f>
        <v>1</v>
      </c>
      <c r="G33" s="11" t="s">
        <v>64</v>
      </c>
      <c r="H33">
        <v>2</v>
      </c>
    </row>
    <row r="34" spans="1:8" ht="30" customHeight="1" thickBot="1">
      <c r="A34" s="100" t="s">
        <v>83</v>
      </c>
      <c r="B34" s="101"/>
      <c r="G34" s="11" t="s">
        <v>65</v>
      </c>
      <c r="H34">
        <v>3</v>
      </c>
    </row>
    <row r="35" spans="1:8" ht="30" customHeight="1" thickBot="1">
      <c r="A35" s="29" t="s">
        <v>84</v>
      </c>
      <c r="B35" s="64" t="s">
        <v>85</v>
      </c>
      <c r="G35" s="11" t="s">
        <v>66</v>
      </c>
      <c r="H35">
        <v>4</v>
      </c>
    </row>
    <row r="36" spans="1:8" ht="30" customHeight="1" thickBot="1">
      <c r="A36" s="15" t="s">
        <v>43</v>
      </c>
      <c r="B36" s="30">
        <f>VLOOKUP(B35,G48:H54,2,FALSE)</f>
        <v>0</v>
      </c>
      <c r="G36" s="11" t="s">
        <v>67</v>
      </c>
      <c r="H36">
        <v>5</v>
      </c>
    </row>
    <row r="37" spans="1:8" ht="30" customHeight="1">
      <c r="A37" s="100" t="s">
        <v>91</v>
      </c>
      <c r="B37" s="101"/>
    </row>
    <row r="38" spans="1:8" ht="30" customHeight="1" thickBot="1">
      <c r="A38" s="29" t="s">
        <v>92</v>
      </c>
      <c r="B38" s="64" t="s">
        <v>103</v>
      </c>
      <c r="G38" s="7" t="s">
        <v>71</v>
      </c>
      <c r="H38" t="s">
        <v>70</v>
      </c>
    </row>
    <row r="39" spans="1:8" ht="30" customHeight="1" thickBot="1">
      <c r="A39" s="15" t="s">
        <v>43</v>
      </c>
      <c r="B39" s="30">
        <f>VLOOKUP(B38,G56:H61,2,FALSE)</f>
        <v>3</v>
      </c>
      <c r="G39" s="7" t="s">
        <v>96</v>
      </c>
      <c r="H39">
        <v>1</v>
      </c>
    </row>
    <row r="40" spans="1:8" ht="30" customHeight="1" thickBot="1">
      <c r="A40" s="32" t="s">
        <v>93</v>
      </c>
      <c r="B40" s="31">
        <f>IFERROR((B30+B33+B36+B39)/4,"-")</f>
        <v>1.25</v>
      </c>
      <c r="G40" s="7" t="s">
        <v>97</v>
      </c>
      <c r="H40">
        <v>2</v>
      </c>
    </row>
    <row r="41" spans="1:8" ht="30" customHeight="1" thickBot="1">
      <c r="A41" s="111" t="s">
        <v>94</v>
      </c>
      <c r="B41" s="112"/>
      <c r="G41" s="7" t="s">
        <v>98</v>
      </c>
      <c r="H41">
        <v>3</v>
      </c>
    </row>
    <row r="42" spans="1:8" ht="30" customHeight="1" thickBot="1">
      <c r="A42" s="20"/>
      <c r="B42" s="20"/>
      <c r="G42" s="7" t="s">
        <v>99</v>
      </c>
      <c r="H42">
        <v>4</v>
      </c>
    </row>
    <row r="43" spans="1:8" ht="30" customHeight="1" thickBot="1">
      <c r="A43" s="107" t="s">
        <v>95</v>
      </c>
      <c r="B43" s="115"/>
      <c r="G43" s="7" t="s">
        <v>100</v>
      </c>
      <c r="H43">
        <v>5</v>
      </c>
    </row>
    <row r="44" spans="1:8" ht="30" customHeight="1" thickBot="1">
      <c r="A44" s="33" t="s">
        <v>108</v>
      </c>
      <c r="B44" s="31">
        <f>IF(OR(B8="-",B11="-",B14="-",B17="-",B20="-",B23="-",B30="-",B33="-",B36="-",B39="-"),"Presenti campi non compilati",IFERROR(B24*B40,"-"))</f>
        <v>4.375</v>
      </c>
    </row>
    <row r="45" spans="1:8" ht="30" customHeight="1" thickBot="1">
      <c r="A45" s="34"/>
      <c r="B45" s="35"/>
    </row>
    <row r="46" spans="1:8" ht="30" customHeight="1" thickBot="1">
      <c r="A46" s="107" t="s">
        <v>112</v>
      </c>
      <c r="B46" s="115"/>
    </row>
    <row r="47" spans="1:8" ht="76.5" customHeight="1" thickBot="1">
      <c r="A47" s="113" t="s">
        <v>206</v>
      </c>
      <c r="B47" s="114"/>
    </row>
    <row r="48" spans="1:8" ht="12.75" customHeight="1" thickBot="1">
      <c r="G48" s="7" t="s">
        <v>71</v>
      </c>
      <c r="H48" t="s">
        <v>70</v>
      </c>
    </row>
    <row r="49" spans="7:8" ht="7.5" customHeight="1" thickBot="1">
      <c r="G49" s="7" t="s">
        <v>85</v>
      </c>
      <c r="H49">
        <v>0</v>
      </c>
    </row>
    <row r="50" spans="7:8" ht="30" customHeight="1" thickBot="1">
      <c r="G50" s="7" t="s">
        <v>86</v>
      </c>
      <c r="H50">
        <v>1</v>
      </c>
    </row>
    <row r="51" spans="7:8" ht="30" customHeight="1" thickBot="1">
      <c r="G51" s="7" t="s">
        <v>87</v>
      </c>
      <c r="H51">
        <v>2</v>
      </c>
    </row>
    <row r="52" spans="7:8" ht="30" customHeight="1" thickBot="1">
      <c r="G52" s="7" t="s">
        <v>88</v>
      </c>
      <c r="H52">
        <v>3</v>
      </c>
    </row>
    <row r="53" spans="7:8" ht="30" customHeight="1" thickBot="1">
      <c r="G53" s="7" t="s">
        <v>89</v>
      </c>
      <c r="H53">
        <v>4</v>
      </c>
    </row>
    <row r="54" spans="7:8" ht="30" customHeight="1" thickBot="1">
      <c r="G54" s="7" t="s">
        <v>90</v>
      </c>
      <c r="H54">
        <v>5</v>
      </c>
    </row>
    <row r="55" spans="7:8" ht="30" customHeight="1"/>
    <row r="56" spans="7:8" ht="30" customHeight="1" thickBot="1">
      <c r="G56" s="7" t="s">
        <v>71</v>
      </c>
      <c r="H56" t="s">
        <v>70</v>
      </c>
    </row>
    <row r="57" spans="7:8" ht="30" customHeight="1" thickBot="1">
      <c r="G57" s="7" t="s">
        <v>104</v>
      </c>
      <c r="H57">
        <v>1</v>
      </c>
    </row>
    <row r="58" spans="7:8" ht="30" customHeight="1" thickBot="1">
      <c r="G58" s="7" t="s">
        <v>105</v>
      </c>
      <c r="H58">
        <v>2</v>
      </c>
    </row>
    <row r="59" spans="7:8" ht="30" customHeight="1" thickBot="1">
      <c r="G59" s="7" t="s">
        <v>103</v>
      </c>
      <c r="H59">
        <v>3</v>
      </c>
    </row>
    <row r="60" spans="7:8" ht="30" customHeight="1" thickBot="1">
      <c r="G60" s="7" t="s">
        <v>106</v>
      </c>
      <c r="H60">
        <v>4</v>
      </c>
    </row>
    <row r="61" spans="7:8" ht="30" customHeight="1" thickBot="1">
      <c r="G61" s="7" t="s">
        <v>107</v>
      </c>
      <c r="H61">
        <v>5</v>
      </c>
    </row>
    <row r="62" spans="7:8" ht="30" customHeight="1"/>
    <row r="63" spans="7:8" ht="30" customHeight="1"/>
    <row r="64" spans="7:8" ht="30" customHeight="1"/>
    <row r="65" ht="30" customHeight="1"/>
    <row r="66" ht="30" customHeight="1"/>
    <row r="67" ht="30" customHeight="1"/>
    <row r="68" ht="30" customHeight="1"/>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2.xml><?xml version="1.0" encoding="utf-8"?>
<worksheet xmlns="http://schemas.openxmlformats.org/spreadsheetml/2006/main" xmlns:r="http://schemas.openxmlformats.org/officeDocument/2006/relationships">
  <dimension ref="A1:H68"/>
  <sheetViews>
    <sheetView topLeftCell="A40" zoomScaleNormal="100" zoomScaleSheetLayoutView="100" workbookViewId="0">
      <selection activeCell="A47" sqref="A47:B47"/>
    </sheetView>
  </sheetViews>
  <sheetFormatPr defaultColWidth="8.85546875" defaultRowHeight="15"/>
  <cols>
    <col min="1" max="1" width="85.7109375" customWidth="1"/>
    <col min="2" max="2" width="42" customWidth="1"/>
    <col min="3" max="3" width="5.42578125" customWidth="1"/>
    <col min="7" max="7" width="43.140625" hidden="1" customWidth="1"/>
    <col min="8" max="8" width="9.140625" hidden="1" customWidth="1"/>
  </cols>
  <sheetData>
    <row r="1" spans="1:8" ht="15.75" thickBot="1"/>
    <row r="2" spans="1:8" ht="24" customHeight="1" thickBot="1">
      <c r="A2" s="14" t="s">
        <v>73</v>
      </c>
      <c r="B2" s="18">
        <f>IF(F2="SI",'Indice Schede'!B40,"non utilizzata")</f>
        <v>29</v>
      </c>
      <c r="D2" s="102" t="s">
        <v>74</v>
      </c>
      <c r="E2" s="103"/>
      <c r="F2" s="66" t="s">
        <v>30</v>
      </c>
      <c r="H2" t="s">
        <v>30</v>
      </c>
    </row>
    <row r="3" spans="1:8" ht="45" customHeight="1" thickBot="1">
      <c r="A3" s="109" t="s">
        <v>21</v>
      </c>
      <c r="B3" s="110"/>
      <c r="H3" t="s">
        <v>31</v>
      </c>
    </row>
    <row r="4" spans="1:8" ht="31.5" customHeight="1" thickBot="1">
      <c r="A4" s="107" t="s">
        <v>33</v>
      </c>
      <c r="B4" s="108"/>
      <c r="D4" s="104" t="s">
        <v>75</v>
      </c>
      <c r="E4" s="105"/>
      <c r="F4" s="106"/>
    </row>
    <row r="5" spans="1:8" ht="15.75" thickBot="1">
      <c r="A5" s="16" t="s">
        <v>34</v>
      </c>
      <c r="B5" s="17" t="s">
        <v>35</v>
      </c>
      <c r="G5" s="9" t="s">
        <v>71</v>
      </c>
      <c r="H5" t="s">
        <v>70</v>
      </c>
    </row>
    <row r="6" spans="1:8" ht="30" customHeight="1" thickBot="1">
      <c r="A6" s="100" t="s">
        <v>36</v>
      </c>
      <c r="B6" s="101"/>
      <c r="G6" s="10" t="s">
        <v>38</v>
      </c>
      <c r="H6">
        <v>1</v>
      </c>
    </row>
    <row r="7" spans="1:8" ht="30" customHeight="1" thickBot="1">
      <c r="A7" s="24" t="s">
        <v>37</v>
      </c>
      <c r="B7" s="64" t="s">
        <v>38</v>
      </c>
      <c r="G7" s="8" t="s">
        <v>39</v>
      </c>
      <c r="H7">
        <v>2</v>
      </c>
    </row>
    <row r="8" spans="1:8" ht="30" customHeight="1" thickBot="1">
      <c r="A8" s="23" t="s">
        <v>43</v>
      </c>
      <c r="B8" s="22">
        <f>VLOOKUP(B7,G5:H10,2,FALSE)</f>
        <v>1</v>
      </c>
      <c r="G8" s="7" t="s">
        <v>40</v>
      </c>
      <c r="H8">
        <v>3</v>
      </c>
    </row>
    <row r="9" spans="1:8" ht="30" customHeight="1" thickBot="1">
      <c r="A9" s="100" t="s">
        <v>44</v>
      </c>
      <c r="B9" s="101"/>
      <c r="G9" s="7" t="s">
        <v>41</v>
      </c>
      <c r="H9">
        <v>4</v>
      </c>
    </row>
    <row r="10" spans="1:8" ht="30" customHeight="1" thickBot="1">
      <c r="A10" s="25" t="s">
        <v>45</v>
      </c>
      <c r="B10" s="65" t="s">
        <v>47</v>
      </c>
      <c r="G10" s="7" t="s">
        <v>42</v>
      </c>
      <c r="H10">
        <v>5</v>
      </c>
    </row>
    <row r="11" spans="1:8" ht="30" customHeight="1" thickBot="1">
      <c r="A11" s="26" t="s">
        <v>43</v>
      </c>
      <c r="B11" s="22">
        <f>VLOOKUP(B10,G13:H15,2,FALSE)</f>
        <v>5</v>
      </c>
    </row>
    <row r="12" spans="1:8" ht="30" customHeight="1">
      <c r="A12" s="100" t="s">
        <v>48</v>
      </c>
      <c r="B12" s="101"/>
      <c r="G12" s="12"/>
    </row>
    <row r="13" spans="1:8" ht="30" customHeight="1" thickBot="1">
      <c r="A13" s="27" t="s">
        <v>49</v>
      </c>
      <c r="B13" s="65" t="s">
        <v>50</v>
      </c>
      <c r="G13" s="7" t="s">
        <v>71</v>
      </c>
      <c r="H13" t="s">
        <v>70</v>
      </c>
    </row>
    <row r="14" spans="1:8" ht="30" customHeight="1" thickBot="1">
      <c r="A14" s="26" t="s">
        <v>43</v>
      </c>
      <c r="B14" s="22">
        <f>VLOOKUP(B13,G17:H20,2,FALSE)</f>
        <v>1</v>
      </c>
      <c r="G14" s="7" t="s">
        <v>46</v>
      </c>
      <c r="H14">
        <v>2</v>
      </c>
    </row>
    <row r="15" spans="1:8" ht="30" customHeight="1" thickBot="1">
      <c r="A15" s="100" t="s">
        <v>53</v>
      </c>
      <c r="B15" s="101"/>
      <c r="G15" s="7" t="s">
        <v>47</v>
      </c>
      <c r="H15">
        <v>5</v>
      </c>
    </row>
    <row r="16" spans="1:8" ht="39" customHeight="1">
      <c r="A16" s="28" t="s">
        <v>54</v>
      </c>
      <c r="B16" s="64" t="s">
        <v>57</v>
      </c>
    </row>
    <row r="17" spans="1:8" ht="30" customHeight="1" thickBot="1">
      <c r="A17" s="15" t="s">
        <v>43</v>
      </c>
      <c r="B17" s="30">
        <f>VLOOKUP(B16,G22:H25,2,FALSE)</f>
        <v>5</v>
      </c>
      <c r="G17" s="7" t="s">
        <v>71</v>
      </c>
      <c r="H17" t="s">
        <v>70</v>
      </c>
    </row>
    <row r="18" spans="1:8" ht="30" customHeight="1" thickBot="1">
      <c r="A18" s="100" t="s">
        <v>58</v>
      </c>
      <c r="B18" s="101"/>
      <c r="G18" s="11" t="s">
        <v>50</v>
      </c>
      <c r="H18">
        <v>1</v>
      </c>
    </row>
    <row r="19" spans="1:8" ht="30" customHeight="1" thickBot="1">
      <c r="A19" s="29" t="s">
        <v>72</v>
      </c>
      <c r="B19" s="64" t="s">
        <v>60</v>
      </c>
      <c r="G19" s="11" t="s">
        <v>51</v>
      </c>
      <c r="H19">
        <v>3</v>
      </c>
    </row>
    <row r="20" spans="1:8" ht="30" customHeight="1" thickBot="1">
      <c r="A20" s="15" t="s">
        <v>43</v>
      </c>
      <c r="B20" s="30">
        <f>VLOOKUP(B19,G27:H29,2,FALSE)</f>
        <v>5</v>
      </c>
      <c r="G20" s="11" t="s">
        <v>52</v>
      </c>
      <c r="H20">
        <v>5</v>
      </c>
    </row>
    <row r="21" spans="1:8" ht="30" customHeight="1">
      <c r="A21" s="100" t="s">
        <v>61</v>
      </c>
      <c r="B21" s="101"/>
    </row>
    <row r="22" spans="1:8" ht="30" customHeight="1" thickBot="1">
      <c r="A22" s="29" t="s">
        <v>62</v>
      </c>
      <c r="B22" s="64" t="s">
        <v>67</v>
      </c>
      <c r="G22" s="7" t="s">
        <v>71</v>
      </c>
      <c r="H22" t="s">
        <v>70</v>
      </c>
    </row>
    <row r="23" spans="1:8" ht="30" customHeight="1" thickBot="1">
      <c r="A23" s="15" t="s">
        <v>43</v>
      </c>
      <c r="B23" s="30">
        <f>VLOOKUP(B22,G31:H36,2,FALSE)</f>
        <v>5</v>
      </c>
      <c r="G23" s="11" t="s">
        <v>55</v>
      </c>
      <c r="H23">
        <v>1</v>
      </c>
    </row>
    <row r="24" spans="1:8" ht="30" customHeight="1" thickBot="1">
      <c r="A24" s="19" t="s">
        <v>68</v>
      </c>
      <c r="B24" s="31">
        <f>IFERROR((B8+B11+B14+B17+B20+B23)/6,"-")</f>
        <v>3.6666666666666665</v>
      </c>
      <c r="G24" s="13" t="s">
        <v>56</v>
      </c>
      <c r="H24">
        <v>3</v>
      </c>
    </row>
    <row r="25" spans="1:8" ht="30" customHeight="1" thickBot="1">
      <c r="A25" s="111" t="s">
        <v>69</v>
      </c>
      <c r="B25" s="112"/>
      <c r="G25" s="11" t="s">
        <v>57</v>
      </c>
      <c r="H25">
        <v>5</v>
      </c>
    </row>
    <row r="26" spans="1:8" ht="9.75" customHeight="1" thickBot="1"/>
    <row r="27" spans="1:8" ht="30" customHeight="1" thickBot="1">
      <c r="A27" s="107" t="s">
        <v>78</v>
      </c>
      <c r="B27" s="108"/>
      <c r="G27" s="7" t="s">
        <v>71</v>
      </c>
      <c r="H27" t="s">
        <v>70</v>
      </c>
    </row>
    <row r="28" spans="1:8" ht="30" customHeight="1" thickBot="1">
      <c r="A28" s="100" t="s">
        <v>79</v>
      </c>
      <c r="B28" s="101"/>
      <c r="G28" s="11" t="s">
        <v>59</v>
      </c>
      <c r="H28">
        <v>1</v>
      </c>
    </row>
    <row r="29" spans="1:8" ht="66.75" customHeight="1" thickBot="1">
      <c r="A29" s="29" t="s">
        <v>80</v>
      </c>
      <c r="B29" s="64" t="s">
        <v>96</v>
      </c>
      <c r="G29" s="11" t="s">
        <v>60</v>
      </c>
      <c r="H29">
        <v>5</v>
      </c>
    </row>
    <row r="30" spans="1:8" ht="30" customHeight="1" thickBot="1">
      <c r="A30" s="15" t="s">
        <v>43</v>
      </c>
      <c r="B30" s="30">
        <f>VLOOKUP(B29,G38:H43,2,FALSE)</f>
        <v>1</v>
      </c>
    </row>
    <row r="31" spans="1:8" ht="30" customHeight="1" thickBot="1">
      <c r="A31" s="100" t="s">
        <v>81</v>
      </c>
      <c r="B31" s="101"/>
      <c r="G31" s="7" t="s">
        <v>71</v>
      </c>
      <c r="H31" t="s">
        <v>70</v>
      </c>
    </row>
    <row r="32" spans="1:8" ht="42" customHeight="1" thickBot="1">
      <c r="A32" s="29" t="s">
        <v>82</v>
      </c>
      <c r="B32" s="64" t="s">
        <v>59</v>
      </c>
      <c r="G32" s="11" t="s">
        <v>63</v>
      </c>
      <c r="H32">
        <v>1</v>
      </c>
    </row>
    <row r="33" spans="1:8" ht="43.5" customHeight="1" thickBot="1">
      <c r="A33" s="15" t="s">
        <v>43</v>
      </c>
      <c r="B33" s="30">
        <f>VLOOKUP(B32,G27:H29,2,FALSE)</f>
        <v>1</v>
      </c>
      <c r="G33" s="11" t="s">
        <v>64</v>
      </c>
      <c r="H33">
        <v>2</v>
      </c>
    </row>
    <row r="34" spans="1:8" ht="30" customHeight="1" thickBot="1">
      <c r="A34" s="100" t="s">
        <v>83</v>
      </c>
      <c r="B34" s="101"/>
      <c r="G34" s="11" t="s">
        <v>65</v>
      </c>
      <c r="H34">
        <v>3</v>
      </c>
    </row>
    <row r="35" spans="1:8" ht="30" customHeight="1" thickBot="1">
      <c r="A35" s="29" t="s">
        <v>84</v>
      </c>
      <c r="B35" s="64" t="s">
        <v>85</v>
      </c>
      <c r="G35" s="11" t="s">
        <v>66</v>
      </c>
      <c r="H35">
        <v>4</v>
      </c>
    </row>
    <row r="36" spans="1:8" ht="30" customHeight="1" thickBot="1">
      <c r="A36" s="15" t="s">
        <v>43</v>
      </c>
      <c r="B36" s="30">
        <f>VLOOKUP(B35,G48:H54,2,FALSE)</f>
        <v>0</v>
      </c>
      <c r="G36" s="11" t="s">
        <v>67</v>
      </c>
      <c r="H36">
        <v>5</v>
      </c>
    </row>
    <row r="37" spans="1:8" ht="30" customHeight="1">
      <c r="A37" s="100" t="s">
        <v>91</v>
      </c>
      <c r="B37" s="101"/>
    </row>
    <row r="38" spans="1:8" ht="30" customHeight="1" thickBot="1">
      <c r="A38" s="29" t="s">
        <v>92</v>
      </c>
      <c r="B38" s="64" t="s">
        <v>103</v>
      </c>
      <c r="G38" s="7" t="s">
        <v>71</v>
      </c>
      <c r="H38" t="s">
        <v>70</v>
      </c>
    </row>
    <row r="39" spans="1:8" ht="30" customHeight="1" thickBot="1">
      <c r="A39" s="15" t="s">
        <v>43</v>
      </c>
      <c r="B39" s="30">
        <f>VLOOKUP(B38,G56:H61,2,FALSE)</f>
        <v>3</v>
      </c>
      <c r="G39" s="7" t="s">
        <v>96</v>
      </c>
      <c r="H39">
        <v>1</v>
      </c>
    </row>
    <row r="40" spans="1:8" ht="30" customHeight="1" thickBot="1">
      <c r="A40" s="32" t="s">
        <v>93</v>
      </c>
      <c r="B40" s="31">
        <f>IFERROR((B30+B33+B36+B39)/4,"-")</f>
        <v>1.25</v>
      </c>
      <c r="G40" s="7" t="s">
        <v>97</v>
      </c>
      <c r="H40">
        <v>2</v>
      </c>
    </row>
    <row r="41" spans="1:8" ht="30" customHeight="1" thickBot="1">
      <c r="A41" s="111" t="s">
        <v>94</v>
      </c>
      <c r="B41" s="112"/>
      <c r="G41" s="7" t="s">
        <v>98</v>
      </c>
      <c r="H41">
        <v>3</v>
      </c>
    </row>
    <row r="42" spans="1:8" ht="30" customHeight="1" thickBot="1">
      <c r="A42" s="20"/>
      <c r="B42" s="20"/>
      <c r="G42" s="7" t="s">
        <v>99</v>
      </c>
      <c r="H42">
        <v>4</v>
      </c>
    </row>
    <row r="43" spans="1:8" ht="30" customHeight="1" thickBot="1">
      <c r="A43" s="107" t="s">
        <v>95</v>
      </c>
      <c r="B43" s="115"/>
      <c r="G43" s="7" t="s">
        <v>100</v>
      </c>
      <c r="H43">
        <v>5</v>
      </c>
    </row>
    <row r="44" spans="1:8" ht="30" customHeight="1" thickBot="1">
      <c r="A44" s="33" t="s">
        <v>108</v>
      </c>
      <c r="B44" s="31">
        <f>IF(OR(B8="-",B11="-",B14="-",B17="-",B20="-",B23="-",B30="-",B33="-",B36="-",B39="-"),"Presenti campi non compilati",IFERROR(B24*B40,"-"))</f>
        <v>4.583333333333333</v>
      </c>
    </row>
    <row r="45" spans="1:8" ht="30" customHeight="1" thickBot="1">
      <c r="A45" s="34"/>
      <c r="B45" s="35"/>
    </row>
    <row r="46" spans="1:8" ht="30" customHeight="1" thickBot="1">
      <c r="A46" s="107" t="s">
        <v>112</v>
      </c>
      <c r="B46" s="115"/>
    </row>
    <row r="47" spans="1:8" ht="66.75" customHeight="1" thickBot="1">
      <c r="A47" s="113" t="s">
        <v>339</v>
      </c>
      <c r="B47" s="114"/>
    </row>
    <row r="48" spans="1:8" ht="12.75" customHeight="1" thickBot="1">
      <c r="G48" s="7" t="s">
        <v>71</v>
      </c>
      <c r="H48" t="s">
        <v>70</v>
      </c>
    </row>
    <row r="49" spans="7:8" ht="7.5" customHeight="1" thickBot="1">
      <c r="G49" s="7" t="s">
        <v>85</v>
      </c>
      <c r="H49">
        <v>0</v>
      </c>
    </row>
    <row r="50" spans="7:8" ht="30" customHeight="1" thickBot="1">
      <c r="G50" s="7" t="s">
        <v>86</v>
      </c>
      <c r="H50">
        <v>1</v>
      </c>
    </row>
    <row r="51" spans="7:8" ht="30" customHeight="1" thickBot="1">
      <c r="G51" s="7" t="s">
        <v>87</v>
      </c>
      <c r="H51">
        <v>2</v>
      </c>
    </row>
    <row r="52" spans="7:8" ht="30" customHeight="1" thickBot="1">
      <c r="G52" s="7" t="s">
        <v>88</v>
      </c>
      <c r="H52">
        <v>3</v>
      </c>
    </row>
    <row r="53" spans="7:8" ht="30" customHeight="1" thickBot="1">
      <c r="G53" s="7" t="s">
        <v>89</v>
      </c>
      <c r="H53">
        <v>4</v>
      </c>
    </row>
    <row r="54" spans="7:8" ht="30" customHeight="1" thickBot="1">
      <c r="G54" s="7" t="s">
        <v>90</v>
      </c>
      <c r="H54">
        <v>5</v>
      </c>
    </row>
    <row r="55" spans="7:8" ht="30" customHeight="1"/>
    <row r="56" spans="7:8" ht="30" customHeight="1" thickBot="1">
      <c r="G56" s="7" t="s">
        <v>71</v>
      </c>
      <c r="H56" t="s">
        <v>70</v>
      </c>
    </row>
    <row r="57" spans="7:8" ht="30" customHeight="1" thickBot="1">
      <c r="G57" s="7" t="s">
        <v>104</v>
      </c>
      <c r="H57">
        <v>1</v>
      </c>
    </row>
    <row r="58" spans="7:8" ht="30" customHeight="1" thickBot="1">
      <c r="G58" s="7" t="s">
        <v>105</v>
      </c>
      <c r="H58">
        <v>2</v>
      </c>
    </row>
    <row r="59" spans="7:8" ht="30" customHeight="1" thickBot="1">
      <c r="G59" s="7" t="s">
        <v>103</v>
      </c>
      <c r="H59">
        <v>3</v>
      </c>
    </row>
    <row r="60" spans="7:8" ht="30" customHeight="1" thickBot="1">
      <c r="G60" s="7" t="s">
        <v>106</v>
      </c>
      <c r="H60">
        <v>4</v>
      </c>
    </row>
    <row r="61" spans="7:8" ht="30" customHeight="1" thickBot="1">
      <c r="G61" s="7" t="s">
        <v>107</v>
      </c>
      <c r="H61">
        <v>5</v>
      </c>
    </row>
    <row r="62" spans="7:8" ht="30" customHeight="1"/>
    <row r="63" spans="7:8" ht="30" customHeight="1"/>
    <row r="64" spans="7:8" ht="30" customHeight="1"/>
    <row r="65" ht="30" customHeight="1"/>
    <row r="66" ht="30" customHeight="1"/>
    <row r="67" ht="30" customHeight="1"/>
    <row r="68" ht="30" customHeight="1"/>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3.xml><?xml version="1.0" encoding="utf-8"?>
<worksheet xmlns="http://schemas.openxmlformats.org/spreadsheetml/2006/main" xmlns:r="http://schemas.openxmlformats.org/officeDocument/2006/relationships">
  <dimension ref="A1:H68"/>
  <sheetViews>
    <sheetView topLeftCell="A46" zoomScaleNormal="100" zoomScaleSheetLayoutView="100" workbookViewId="0"/>
  </sheetViews>
  <sheetFormatPr defaultColWidth="8.85546875" defaultRowHeight="15"/>
  <cols>
    <col min="1" max="1" width="85.7109375" customWidth="1"/>
    <col min="2" max="2" width="42" customWidth="1"/>
    <col min="3" max="3" width="5.42578125" customWidth="1"/>
    <col min="7" max="7" width="43.140625" hidden="1" customWidth="1"/>
    <col min="8" max="8" width="9.140625" hidden="1" customWidth="1"/>
  </cols>
  <sheetData>
    <row r="1" spans="1:8" ht="15.75" thickBot="1"/>
    <row r="2" spans="1:8" ht="24" customHeight="1" thickBot="1">
      <c r="A2" s="14" t="s">
        <v>73</v>
      </c>
      <c r="B2" s="18">
        <f>IF(F2="SI",'Indice Schede'!B41,"non utilizzata")</f>
        <v>30</v>
      </c>
      <c r="D2" s="102" t="s">
        <v>74</v>
      </c>
      <c r="E2" s="103"/>
      <c r="F2" s="66" t="s">
        <v>30</v>
      </c>
      <c r="H2" t="s">
        <v>30</v>
      </c>
    </row>
    <row r="3" spans="1:8" ht="45" customHeight="1" thickBot="1">
      <c r="A3" s="109" t="s">
        <v>119</v>
      </c>
      <c r="B3" s="110"/>
      <c r="H3" t="s">
        <v>31</v>
      </c>
    </row>
    <row r="4" spans="1:8" ht="31.5" customHeight="1" thickBot="1">
      <c r="A4" s="107" t="s">
        <v>33</v>
      </c>
      <c r="B4" s="108"/>
      <c r="D4" s="104" t="s">
        <v>75</v>
      </c>
      <c r="E4" s="105"/>
      <c r="F4" s="106"/>
    </row>
    <row r="5" spans="1:8" ht="15.75" thickBot="1">
      <c r="A5" s="16" t="s">
        <v>34</v>
      </c>
      <c r="B5" s="17" t="s">
        <v>35</v>
      </c>
      <c r="G5" s="9" t="s">
        <v>71</v>
      </c>
      <c r="H5" t="s">
        <v>70</v>
      </c>
    </row>
    <row r="6" spans="1:8" ht="30" customHeight="1" thickBot="1">
      <c r="A6" s="100" t="s">
        <v>36</v>
      </c>
      <c r="B6" s="101"/>
      <c r="G6" s="10" t="s">
        <v>38</v>
      </c>
      <c r="H6">
        <v>1</v>
      </c>
    </row>
    <row r="7" spans="1:8" ht="30" customHeight="1" thickBot="1">
      <c r="A7" s="24" t="s">
        <v>37</v>
      </c>
      <c r="B7" s="64" t="s">
        <v>38</v>
      </c>
      <c r="G7" s="8" t="s">
        <v>39</v>
      </c>
      <c r="H7">
        <v>2</v>
      </c>
    </row>
    <row r="8" spans="1:8" ht="30" customHeight="1" thickBot="1">
      <c r="A8" s="23" t="s">
        <v>43</v>
      </c>
      <c r="B8" s="22">
        <f>VLOOKUP(B7,G5:H10,2,FALSE)</f>
        <v>1</v>
      </c>
      <c r="G8" s="7" t="s">
        <v>40</v>
      </c>
      <c r="H8">
        <v>3</v>
      </c>
    </row>
    <row r="9" spans="1:8" ht="30" customHeight="1" thickBot="1">
      <c r="A9" s="100" t="s">
        <v>44</v>
      </c>
      <c r="B9" s="101"/>
      <c r="G9" s="7" t="s">
        <v>41</v>
      </c>
      <c r="H9">
        <v>4</v>
      </c>
    </row>
    <row r="10" spans="1:8" ht="30" customHeight="1" thickBot="1">
      <c r="A10" s="25" t="s">
        <v>45</v>
      </c>
      <c r="B10" s="65" t="s">
        <v>46</v>
      </c>
      <c r="G10" s="7" t="s">
        <v>42</v>
      </c>
      <c r="H10">
        <v>5</v>
      </c>
    </row>
    <row r="11" spans="1:8" ht="30" customHeight="1" thickBot="1">
      <c r="A11" s="26" t="s">
        <v>43</v>
      </c>
      <c r="B11" s="22">
        <f>VLOOKUP(B10,G13:H15,2,FALSE)</f>
        <v>2</v>
      </c>
    </row>
    <row r="12" spans="1:8" ht="30" customHeight="1">
      <c r="A12" s="100" t="s">
        <v>48</v>
      </c>
      <c r="B12" s="101"/>
      <c r="G12" s="12"/>
    </row>
    <row r="13" spans="1:8" ht="30" customHeight="1" thickBot="1">
      <c r="A13" s="27" t="s">
        <v>49</v>
      </c>
      <c r="B13" s="65" t="s">
        <v>50</v>
      </c>
      <c r="G13" s="7" t="s">
        <v>71</v>
      </c>
      <c r="H13" t="s">
        <v>70</v>
      </c>
    </row>
    <row r="14" spans="1:8" ht="30" customHeight="1" thickBot="1">
      <c r="A14" s="26" t="s">
        <v>43</v>
      </c>
      <c r="B14" s="22">
        <f>VLOOKUP(B13,G17:H20,2,FALSE)</f>
        <v>1</v>
      </c>
      <c r="G14" s="7" t="s">
        <v>46</v>
      </c>
      <c r="H14">
        <v>2</v>
      </c>
    </row>
    <row r="15" spans="1:8" ht="30" customHeight="1" thickBot="1">
      <c r="A15" s="100" t="s">
        <v>53</v>
      </c>
      <c r="B15" s="101"/>
      <c r="G15" s="7" t="s">
        <v>47</v>
      </c>
      <c r="H15">
        <v>5</v>
      </c>
    </row>
    <row r="16" spans="1:8" ht="39" customHeight="1">
      <c r="A16" s="28" t="s">
        <v>54</v>
      </c>
      <c r="B16" s="64" t="s">
        <v>55</v>
      </c>
    </row>
    <row r="17" spans="1:8" ht="30" customHeight="1" thickBot="1">
      <c r="A17" s="15" t="s">
        <v>43</v>
      </c>
      <c r="B17" s="30">
        <f>VLOOKUP(B16,G22:H25,2,FALSE)</f>
        <v>1</v>
      </c>
      <c r="G17" s="7" t="s">
        <v>71</v>
      </c>
      <c r="H17" t="s">
        <v>70</v>
      </c>
    </row>
    <row r="18" spans="1:8" ht="30" customHeight="1" thickBot="1">
      <c r="A18" s="100" t="s">
        <v>58</v>
      </c>
      <c r="B18" s="101"/>
      <c r="G18" s="11" t="s">
        <v>50</v>
      </c>
      <c r="H18">
        <v>1</v>
      </c>
    </row>
    <row r="19" spans="1:8" ht="30" customHeight="1" thickBot="1">
      <c r="A19" s="29" t="s">
        <v>72</v>
      </c>
      <c r="B19" s="64" t="s">
        <v>59</v>
      </c>
      <c r="G19" s="11" t="s">
        <v>51</v>
      </c>
      <c r="H19">
        <v>3</v>
      </c>
    </row>
    <row r="20" spans="1:8" ht="30" customHeight="1" thickBot="1">
      <c r="A20" s="15" t="s">
        <v>43</v>
      </c>
      <c r="B20" s="30">
        <f>VLOOKUP(B19,G27:H29,2,FALSE)</f>
        <v>1</v>
      </c>
      <c r="G20" s="11" t="s">
        <v>52</v>
      </c>
      <c r="H20">
        <v>5</v>
      </c>
    </row>
    <row r="21" spans="1:8" ht="30" customHeight="1">
      <c r="A21" s="100" t="s">
        <v>61</v>
      </c>
      <c r="B21" s="101"/>
    </row>
    <row r="22" spans="1:8" ht="30" customHeight="1" thickBot="1">
      <c r="A22" s="29" t="s">
        <v>62</v>
      </c>
      <c r="B22" s="64" t="s">
        <v>63</v>
      </c>
      <c r="G22" s="7" t="s">
        <v>71</v>
      </c>
      <c r="H22" t="s">
        <v>70</v>
      </c>
    </row>
    <row r="23" spans="1:8" ht="30" customHeight="1" thickBot="1">
      <c r="A23" s="15" t="s">
        <v>43</v>
      </c>
      <c r="B23" s="30">
        <f>VLOOKUP(B22,G31:H36,2,FALSE)</f>
        <v>1</v>
      </c>
      <c r="G23" s="11" t="s">
        <v>55</v>
      </c>
      <c r="H23">
        <v>1</v>
      </c>
    </row>
    <row r="24" spans="1:8" ht="30" customHeight="1" thickBot="1">
      <c r="A24" s="19" t="s">
        <v>68</v>
      </c>
      <c r="B24" s="31">
        <f>IFERROR((B8+B11+B14+B17+B20+B23)/6,"-")</f>
        <v>1.1666666666666667</v>
      </c>
      <c r="G24" s="13" t="s">
        <v>56</v>
      </c>
      <c r="H24">
        <v>3</v>
      </c>
    </row>
    <row r="25" spans="1:8" ht="30" customHeight="1" thickBot="1">
      <c r="A25" s="111" t="s">
        <v>69</v>
      </c>
      <c r="B25" s="112"/>
      <c r="G25" s="11" t="s">
        <v>57</v>
      </c>
      <c r="H25">
        <v>5</v>
      </c>
    </row>
    <row r="26" spans="1:8" ht="9.75" customHeight="1" thickBot="1"/>
    <row r="27" spans="1:8" ht="30" customHeight="1" thickBot="1">
      <c r="A27" s="107" t="s">
        <v>78</v>
      </c>
      <c r="B27" s="108"/>
      <c r="G27" s="7" t="s">
        <v>71</v>
      </c>
      <c r="H27" t="s">
        <v>70</v>
      </c>
    </row>
    <row r="28" spans="1:8" ht="30" customHeight="1" thickBot="1">
      <c r="A28" s="100" t="s">
        <v>79</v>
      </c>
      <c r="B28" s="101"/>
      <c r="G28" s="11" t="s">
        <v>59</v>
      </c>
      <c r="H28">
        <v>1</v>
      </c>
    </row>
    <row r="29" spans="1:8" ht="66.75" customHeight="1" thickBot="1">
      <c r="A29" s="29" t="s">
        <v>80</v>
      </c>
      <c r="B29" s="64" t="s">
        <v>96</v>
      </c>
      <c r="G29" s="11" t="s">
        <v>60</v>
      </c>
      <c r="H29">
        <v>5</v>
      </c>
    </row>
    <row r="30" spans="1:8" ht="30" customHeight="1" thickBot="1">
      <c r="A30" s="15" t="s">
        <v>43</v>
      </c>
      <c r="B30" s="30">
        <f>VLOOKUP(B29,G38:H43,2,FALSE)</f>
        <v>1</v>
      </c>
    </row>
    <row r="31" spans="1:8" ht="30" customHeight="1" thickBot="1">
      <c r="A31" s="100" t="s">
        <v>81</v>
      </c>
      <c r="B31" s="101"/>
      <c r="G31" s="7" t="s">
        <v>71</v>
      </c>
      <c r="H31" t="s">
        <v>70</v>
      </c>
    </row>
    <row r="32" spans="1:8" ht="42" customHeight="1" thickBot="1">
      <c r="A32" s="29" t="s">
        <v>82</v>
      </c>
      <c r="B32" s="64" t="s">
        <v>59</v>
      </c>
      <c r="G32" s="11" t="s">
        <v>63</v>
      </c>
      <c r="H32">
        <v>1</v>
      </c>
    </row>
    <row r="33" spans="1:8" ht="43.5" customHeight="1" thickBot="1">
      <c r="A33" s="15" t="s">
        <v>43</v>
      </c>
      <c r="B33" s="30">
        <f>VLOOKUP(B32,G27:H29,2,FALSE)</f>
        <v>1</v>
      </c>
      <c r="G33" s="11" t="s">
        <v>64</v>
      </c>
      <c r="H33">
        <v>2</v>
      </c>
    </row>
    <row r="34" spans="1:8" ht="30" customHeight="1" thickBot="1">
      <c r="A34" s="100" t="s">
        <v>83</v>
      </c>
      <c r="B34" s="101"/>
      <c r="G34" s="11" t="s">
        <v>65</v>
      </c>
      <c r="H34">
        <v>3</v>
      </c>
    </row>
    <row r="35" spans="1:8" ht="30" customHeight="1" thickBot="1">
      <c r="A35" s="29" t="s">
        <v>84</v>
      </c>
      <c r="B35" s="64" t="s">
        <v>85</v>
      </c>
      <c r="G35" s="11" t="s">
        <v>66</v>
      </c>
      <c r="H35">
        <v>4</v>
      </c>
    </row>
    <row r="36" spans="1:8" ht="30" customHeight="1" thickBot="1">
      <c r="A36" s="15" t="s">
        <v>43</v>
      </c>
      <c r="B36" s="30">
        <f>VLOOKUP(B35,G48:H54,2,FALSE)</f>
        <v>0</v>
      </c>
      <c r="G36" s="11" t="s">
        <v>67</v>
      </c>
      <c r="H36">
        <v>5</v>
      </c>
    </row>
    <row r="37" spans="1:8" ht="30" customHeight="1">
      <c r="A37" s="100" t="s">
        <v>91</v>
      </c>
      <c r="B37" s="101"/>
    </row>
    <row r="38" spans="1:8" ht="30" customHeight="1" thickBot="1">
      <c r="A38" s="29" t="s">
        <v>92</v>
      </c>
      <c r="B38" s="64" t="s">
        <v>104</v>
      </c>
      <c r="G38" s="7" t="s">
        <v>71</v>
      </c>
      <c r="H38" t="s">
        <v>70</v>
      </c>
    </row>
    <row r="39" spans="1:8" ht="30" customHeight="1" thickBot="1">
      <c r="A39" s="15" t="s">
        <v>43</v>
      </c>
      <c r="B39" s="30">
        <f>VLOOKUP(B38,G56:H61,2,FALSE)</f>
        <v>1</v>
      </c>
      <c r="G39" s="7" t="s">
        <v>96</v>
      </c>
      <c r="H39">
        <v>1</v>
      </c>
    </row>
    <row r="40" spans="1:8" ht="30" customHeight="1" thickBot="1">
      <c r="A40" s="32" t="s">
        <v>93</v>
      </c>
      <c r="B40" s="31">
        <f>IFERROR((B30+B33+B36+B39)/4,"-")</f>
        <v>0.75</v>
      </c>
      <c r="G40" s="7" t="s">
        <v>97</v>
      </c>
      <c r="H40">
        <v>2</v>
      </c>
    </row>
    <row r="41" spans="1:8" ht="30" customHeight="1" thickBot="1">
      <c r="A41" s="111" t="s">
        <v>94</v>
      </c>
      <c r="B41" s="112"/>
      <c r="G41" s="7" t="s">
        <v>98</v>
      </c>
      <c r="H41">
        <v>3</v>
      </c>
    </row>
    <row r="42" spans="1:8" ht="30" customHeight="1" thickBot="1">
      <c r="A42" s="20"/>
      <c r="B42" s="20"/>
      <c r="G42" s="7" t="s">
        <v>99</v>
      </c>
      <c r="H42">
        <v>4</v>
      </c>
    </row>
    <row r="43" spans="1:8" ht="30" customHeight="1" thickBot="1">
      <c r="A43" s="107" t="s">
        <v>95</v>
      </c>
      <c r="B43" s="115"/>
      <c r="G43" s="7" t="s">
        <v>100</v>
      </c>
      <c r="H43">
        <v>5</v>
      </c>
    </row>
    <row r="44" spans="1:8" ht="30" customHeight="1" thickBot="1">
      <c r="A44" s="33" t="s">
        <v>108</v>
      </c>
      <c r="B44" s="31">
        <f>IF(OR(B8="-",B11="-",B14="-",B17="-",B20="-",B23="-",B30="-",B33="-",B36="-",B39="-"),"Presenti campi non compilati",IFERROR(B24*B40,"-"))</f>
        <v>0.875</v>
      </c>
    </row>
    <row r="45" spans="1:8" ht="30" customHeight="1" thickBot="1">
      <c r="A45" s="34"/>
      <c r="B45" s="35"/>
    </row>
    <row r="46" spans="1:8" ht="30" customHeight="1" thickBot="1">
      <c r="A46" s="107" t="s">
        <v>112</v>
      </c>
      <c r="B46" s="115"/>
    </row>
    <row r="47" spans="1:8" ht="30" customHeight="1" thickBot="1">
      <c r="A47" s="113" t="s">
        <v>194</v>
      </c>
      <c r="B47" s="114"/>
    </row>
    <row r="48" spans="1:8" ht="12.75" customHeight="1" thickBot="1">
      <c r="G48" s="7" t="s">
        <v>71</v>
      </c>
      <c r="H48" t="s">
        <v>70</v>
      </c>
    </row>
    <row r="49" spans="7:8" ht="7.5" customHeight="1" thickBot="1">
      <c r="G49" s="7" t="s">
        <v>85</v>
      </c>
      <c r="H49">
        <v>0</v>
      </c>
    </row>
    <row r="50" spans="7:8" ht="30" customHeight="1" thickBot="1">
      <c r="G50" s="7" t="s">
        <v>86</v>
      </c>
      <c r="H50">
        <v>1</v>
      </c>
    </row>
    <row r="51" spans="7:8" ht="30" customHeight="1" thickBot="1">
      <c r="G51" s="7" t="s">
        <v>87</v>
      </c>
      <c r="H51">
        <v>2</v>
      </c>
    </row>
    <row r="52" spans="7:8" ht="30" customHeight="1" thickBot="1">
      <c r="G52" s="7" t="s">
        <v>88</v>
      </c>
      <c r="H52">
        <v>3</v>
      </c>
    </row>
    <row r="53" spans="7:8" ht="30" customHeight="1" thickBot="1">
      <c r="G53" s="7" t="s">
        <v>89</v>
      </c>
      <c r="H53">
        <v>4</v>
      </c>
    </row>
    <row r="54" spans="7:8" ht="30" customHeight="1" thickBot="1">
      <c r="G54" s="7" t="s">
        <v>90</v>
      </c>
      <c r="H54">
        <v>5</v>
      </c>
    </row>
    <row r="55" spans="7:8" ht="30" customHeight="1"/>
    <row r="56" spans="7:8" ht="30" customHeight="1" thickBot="1">
      <c r="G56" s="7" t="s">
        <v>71</v>
      </c>
      <c r="H56" t="s">
        <v>70</v>
      </c>
    </row>
    <row r="57" spans="7:8" ht="30" customHeight="1" thickBot="1">
      <c r="G57" s="7" t="s">
        <v>104</v>
      </c>
      <c r="H57">
        <v>1</v>
      </c>
    </row>
    <row r="58" spans="7:8" ht="30" customHeight="1" thickBot="1">
      <c r="G58" s="7" t="s">
        <v>105</v>
      </c>
      <c r="H58">
        <v>2</v>
      </c>
    </row>
    <row r="59" spans="7:8" ht="30" customHeight="1" thickBot="1">
      <c r="G59" s="7" t="s">
        <v>103</v>
      </c>
      <c r="H59">
        <v>3</v>
      </c>
    </row>
    <row r="60" spans="7:8" ht="30" customHeight="1" thickBot="1">
      <c r="G60" s="7" t="s">
        <v>106</v>
      </c>
      <c r="H60">
        <v>4</v>
      </c>
    </row>
    <row r="61" spans="7:8" ht="30" customHeight="1" thickBot="1">
      <c r="G61" s="7" t="s">
        <v>107</v>
      </c>
      <c r="H61">
        <v>5</v>
      </c>
    </row>
    <row r="62" spans="7:8" ht="30" customHeight="1"/>
    <row r="63" spans="7:8" ht="30" customHeight="1"/>
    <row r="64" spans="7:8" ht="30" customHeight="1"/>
    <row r="65" ht="30" customHeight="1"/>
    <row r="66" ht="30" customHeight="1"/>
    <row r="67" ht="30" customHeight="1"/>
    <row r="68" ht="30" customHeight="1"/>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4.xml><?xml version="1.0" encoding="utf-8"?>
<worksheet xmlns="http://schemas.openxmlformats.org/spreadsheetml/2006/main" xmlns:r="http://schemas.openxmlformats.org/officeDocument/2006/relationships">
  <dimension ref="A1:H68"/>
  <sheetViews>
    <sheetView topLeftCell="A40" zoomScaleNormal="100" zoomScaleSheetLayoutView="100" workbookViewId="0">
      <selection activeCell="A47" sqref="A47:B47"/>
    </sheetView>
  </sheetViews>
  <sheetFormatPr defaultColWidth="8.85546875" defaultRowHeight="15"/>
  <cols>
    <col min="1" max="1" width="85.7109375" customWidth="1"/>
    <col min="2" max="2" width="42" customWidth="1"/>
    <col min="3" max="3" width="5.42578125" customWidth="1"/>
    <col min="7" max="7" width="43.140625" hidden="1" customWidth="1"/>
    <col min="8" max="8" width="9.140625" hidden="1" customWidth="1"/>
  </cols>
  <sheetData>
    <row r="1" spans="1:8" ht="15.75" thickBot="1"/>
    <row r="2" spans="1:8" ht="24" customHeight="1" thickBot="1">
      <c r="A2" s="14" t="s">
        <v>73</v>
      </c>
      <c r="B2" s="18">
        <f>IF(F2="SI",'Indice Schede'!B42,"non utilizzata")</f>
        <v>31</v>
      </c>
      <c r="D2" s="102" t="s">
        <v>74</v>
      </c>
      <c r="E2" s="103"/>
      <c r="F2" s="66" t="s">
        <v>30</v>
      </c>
      <c r="H2" t="s">
        <v>30</v>
      </c>
    </row>
    <row r="3" spans="1:8" ht="45" customHeight="1" thickBot="1">
      <c r="A3" s="109" t="s">
        <v>120</v>
      </c>
      <c r="B3" s="110"/>
      <c r="H3" t="s">
        <v>31</v>
      </c>
    </row>
    <row r="4" spans="1:8" ht="31.5" customHeight="1" thickBot="1">
      <c r="A4" s="107" t="s">
        <v>33</v>
      </c>
      <c r="B4" s="108"/>
      <c r="D4" s="104" t="s">
        <v>75</v>
      </c>
      <c r="E4" s="105"/>
      <c r="F4" s="106"/>
    </row>
    <row r="5" spans="1:8" ht="15.75" thickBot="1">
      <c r="A5" s="16" t="s">
        <v>34</v>
      </c>
      <c r="B5" s="17" t="s">
        <v>35</v>
      </c>
      <c r="G5" s="9" t="s">
        <v>71</v>
      </c>
      <c r="H5" t="s">
        <v>70</v>
      </c>
    </row>
    <row r="6" spans="1:8" ht="30" customHeight="1" thickBot="1">
      <c r="A6" s="100" t="s">
        <v>36</v>
      </c>
      <c r="B6" s="101"/>
      <c r="G6" s="10" t="s">
        <v>38</v>
      </c>
      <c r="H6">
        <v>1</v>
      </c>
    </row>
    <row r="7" spans="1:8" ht="30" customHeight="1" thickBot="1">
      <c r="A7" s="24" t="s">
        <v>37</v>
      </c>
      <c r="B7" s="64" t="s">
        <v>38</v>
      </c>
      <c r="G7" s="8" t="s">
        <v>39</v>
      </c>
      <c r="H7">
        <v>2</v>
      </c>
    </row>
    <row r="8" spans="1:8" ht="30" customHeight="1" thickBot="1">
      <c r="A8" s="23" t="s">
        <v>43</v>
      </c>
      <c r="B8" s="22">
        <f>VLOOKUP(B7,G5:H10,2,FALSE)</f>
        <v>1</v>
      </c>
      <c r="G8" s="7" t="s">
        <v>40</v>
      </c>
      <c r="H8">
        <v>3</v>
      </c>
    </row>
    <row r="9" spans="1:8" ht="30" customHeight="1" thickBot="1">
      <c r="A9" s="100" t="s">
        <v>44</v>
      </c>
      <c r="B9" s="101"/>
      <c r="G9" s="7" t="s">
        <v>41</v>
      </c>
      <c r="H9">
        <v>4</v>
      </c>
    </row>
    <row r="10" spans="1:8" ht="30" customHeight="1" thickBot="1">
      <c r="A10" s="25" t="s">
        <v>45</v>
      </c>
      <c r="B10" s="65" t="s">
        <v>46</v>
      </c>
      <c r="G10" s="7" t="s">
        <v>42</v>
      </c>
      <c r="H10">
        <v>5</v>
      </c>
    </row>
    <row r="11" spans="1:8" ht="30" customHeight="1" thickBot="1">
      <c r="A11" s="26" t="s">
        <v>43</v>
      </c>
      <c r="B11" s="22">
        <f>VLOOKUP(B10,G13:H15,2,FALSE)</f>
        <v>2</v>
      </c>
    </row>
    <row r="12" spans="1:8" ht="30" customHeight="1">
      <c r="A12" s="100" t="s">
        <v>48</v>
      </c>
      <c r="B12" s="101"/>
      <c r="G12" s="12"/>
    </row>
    <row r="13" spans="1:8" ht="30" customHeight="1" thickBot="1">
      <c r="A13" s="27" t="s">
        <v>49</v>
      </c>
      <c r="B13" s="65" t="s">
        <v>50</v>
      </c>
      <c r="G13" s="7" t="s">
        <v>71</v>
      </c>
      <c r="H13" t="s">
        <v>70</v>
      </c>
    </row>
    <row r="14" spans="1:8" ht="30" customHeight="1" thickBot="1">
      <c r="A14" s="26" t="s">
        <v>43</v>
      </c>
      <c r="B14" s="22">
        <f>VLOOKUP(B13,G17:H20,2,FALSE)</f>
        <v>1</v>
      </c>
      <c r="G14" s="7" t="s">
        <v>46</v>
      </c>
      <c r="H14">
        <v>2</v>
      </c>
    </row>
    <row r="15" spans="1:8" ht="30" customHeight="1" thickBot="1">
      <c r="A15" s="100" t="s">
        <v>53</v>
      </c>
      <c r="B15" s="101"/>
      <c r="G15" s="7" t="s">
        <v>47</v>
      </c>
      <c r="H15">
        <v>5</v>
      </c>
    </row>
    <row r="16" spans="1:8" ht="39" customHeight="1">
      <c r="A16" s="28" t="s">
        <v>54</v>
      </c>
      <c r="B16" s="64" t="s">
        <v>55</v>
      </c>
    </row>
    <row r="17" spans="1:8" ht="30" customHeight="1" thickBot="1">
      <c r="A17" s="15" t="s">
        <v>43</v>
      </c>
      <c r="B17" s="30">
        <f>VLOOKUP(B16,G22:H25,2,FALSE)</f>
        <v>1</v>
      </c>
      <c r="G17" s="7" t="s">
        <v>71</v>
      </c>
      <c r="H17" t="s">
        <v>70</v>
      </c>
    </row>
    <row r="18" spans="1:8" ht="30" customHeight="1" thickBot="1">
      <c r="A18" s="100" t="s">
        <v>58</v>
      </c>
      <c r="B18" s="101"/>
      <c r="G18" s="11" t="s">
        <v>50</v>
      </c>
      <c r="H18">
        <v>1</v>
      </c>
    </row>
    <row r="19" spans="1:8" ht="30" customHeight="1" thickBot="1">
      <c r="A19" s="29" t="s">
        <v>72</v>
      </c>
      <c r="B19" s="64" t="s">
        <v>59</v>
      </c>
      <c r="G19" s="11" t="s">
        <v>51</v>
      </c>
      <c r="H19">
        <v>3</v>
      </c>
    </row>
    <row r="20" spans="1:8" ht="30" customHeight="1" thickBot="1">
      <c r="A20" s="15" t="s">
        <v>43</v>
      </c>
      <c r="B20" s="30">
        <f>VLOOKUP(B19,G27:H29,2,FALSE)</f>
        <v>1</v>
      </c>
      <c r="G20" s="11" t="s">
        <v>52</v>
      </c>
      <c r="H20">
        <v>5</v>
      </c>
    </row>
    <row r="21" spans="1:8" ht="30" customHeight="1">
      <c r="A21" s="100" t="s">
        <v>61</v>
      </c>
      <c r="B21" s="101"/>
    </row>
    <row r="22" spans="1:8" ht="30" customHeight="1" thickBot="1">
      <c r="A22" s="29" t="s">
        <v>62</v>
      </c>
      <c r="B22" s="64" t="s">
        <v>63</v>
      </c>
      <c r="G22" s="7" t="s">
        <v>71</v>
      </c>
      <c r="H22" t="s">
        <v>70</v>
      </c>
    </row>
    <row r="23" spans="1:8" ht="30" customHeight="1" thickBot="1">
      <c r="A23" s="15" t="s">
        <v>43</v>
      </c>
      <c r="B23" s="30">
        <f>VLOOKUP(B22,G31:H36,2,FALSE)</f>
        <v>1</v>
      </c>
      <c r="G23" s="11" t="s">
        <v>55</v>
      </c>
      <c r="H23">
        <v>1</v>
      </c>
    </row>
    <row r="24" spans="1:8" ht="30" customHeight="1" thickBot="1">
      <c r="A24" s="19" t="s">
        <v>68</v>
      </c>
      <c r="B24" s="31">
        <f>IFERROR((B8+B11+B14+B17+B20+B23)/6,"-")</f>
        <v>1.1666666666666667</v>
      </c>
      <c r="G24" s="13" t="s">
        <v>56</v>
      </c>
      <c r="H24">
        <v>3</v>
      </c>
    </row>
    <row r="25" spans="1:8" ht="30" customHeight="1" thickBot="1">
      <c r="A25" s="111" t="s">
        <v>69</v>
      </c>
      <c r="B25" s="112"/>
      <c r="G25" s="11" t="s">
        <v>57</v>
      </c>
      <c r="H25">
        <v>5</v>
      </c>
    </row>
    <row r="26" spans="1:8" ht="9.75" customHeight="1" thickBot="1"/>
    <row r="27" spans="1:8" ht="30" customHeight="1" thickBot="1">
      <c r="A27" s="107" t="s">
        <v>78</v>
      </c>
      <c r="B27" s="108"/>
      <c r="G27" s="7" t="s">
        <v>71</v>
      </c>
      <c r="H27" t="s">
        <v>70</v>
      </c>
    </row>
    <row r="28" spans="1:8" ht="30" customHeight="1" thickBot="1">
      <c r="A28" s="100" t="s">
        <v>79</v>
      </c>
      <c r="B28" s="101"/>
      <c r="G28" s="11" t="s">
        <v>59</v>
      </c>
      <c r="H28">
        <v>1</v>
      </c>
    </row>
    <row r="29" spans="1:8" ht="66.75" customHeight="1" thickBot="1">
      <c r="A29" s="29" t="s">
        <v>80</v>
      </c>
      <c r="B29" s="64" t="s">
        <v>96</v>
      </c>
      <c r="G29" s="11" t="s">
        <v>60</v>
      </c>
      <c r="H29">
        <v>5</v>
      </c>
    </row>
    <row r="30" spans="1:8" ht="30" customHeight="1" thickBot="1">
      <c r="A30" s="15" t="s">
        <v>43</v>
      </c>
      <c r="B30" s="30">
        <f>VLOOKUP(B29,G38:H43,2,FALSE)</f>
        <v>1</v>
      </c>
    </row>
    <row r="31" spans="1:8" ht="30" customHeight="1" thickBot="1">
      <c r="A31" s="100" t="s">
        <v>81</v>
      </c>
      <c r="B31" s="101"/>
      <c r="G31" s="7" t="s">
        <v>71</v>
      </c>
      <c r="H31" t="s">
        <v>70</v>
      </c>
    </row>
    <row r="32" spans="1:8" ht="42" customHeight="1" thickBot="1">
      <c r="A32" s="29" t="s">
        <v>82</v>
      </c>
      <c r="B32" s="64" t="s">
        <v>59</v>
      </c>
      <c r="G32" s="11" t="s">
        <v>63</v>
      </c>
      <c r="H32">
        <v>1</v>
      </c>
    </row>
    <row r="33" spans="1:8" ht="43.5" customHeight="1" thickBot="1">
      <c r="A33" s="15" t="s">
        <v>43</v>
      </c>
      <c r="B33" s="30">
        <f>VLOOKUP(B32,G27:H29,2,FALSE)</f>
        <v>1</v>
      </c>
      <c r="G33" s="11" t="s">
        <v>64</v>
      </c>
      <c r="H33">
        <v>2</v>
      </c>
    </row>
    <row r="34" spans="1:8" ht="30" customHeight="1" thickBot="1">
      <c r="A34" s="100" t="s">
        <v>83</v>
      </c>
      <c r="B34" s="101"/>
      <c r="G34" s="11" t="s">
        <v>65</v>
      </c>
      <c r="H34">
        <v>3</v>
      </c>
    </row>
    <row r="35" spans="1:8" ht="30" customHeight="1" thickBot="1">
      <c r="A35" s="29" t="s">
        <v>84</v>
      </c>
      <c r="B35" s="64" t="s">
        <v>85</v>
      </c>
      <c r="G35" s="11" t="s">
        <v>66</v>
      </c>
      <c r="H35">
        <v>4</v>
      </c>
    </row>
    <row r="36" spans="1:8" ht="30" customHeight="1" thickBot="1">
      <c r="A36" s="15" t="s">
        <v>43</v>
      </c>
      <c r="B36" s="30">
        <f>VLOOKUP(B35,G48:H54,2,FALSE)</f>
        <v>0</v>
      </c>
      <c r="G36" s="11" t="s">
        <v>67</v>
      </c>
      <c r="H36">
        <v>5</v>
      </c>
    </row>
    <row r="37" spans="1:8" ht="30" customHeight="1">
      <c r="A37" s="100" t="s">
        <v>91</v>
      </c>
      <c r="B37" s="101"/>
    </row>
    <row r="38" spans="1:8" ht="30" customHeight="1" thickBot="1">
      <c r="A38" s="29" t="s">
        <v>92</v>
      </c>
      <c r="B38" s="64" t="s">
        <v>104</v>
      </c>
      <c r="G38" s="7" t="s">
        <v>71</v>
      </c>
      <c r="H38" t="s">
        <v>70</v>
      </c>
    </row>
    <row r="39" spans="1:8" ht="30" customHeight="1" thickBot="1">
      <c r="A39" s="15" t="s">
        <v>43</v>
      </c>
      <c r="B39" s="30">
        <f>VLOOKUP(B38,G56:H61,2,FALSE)</f>
        <v>1</v>
      </c>
      <c r="G39" s="7" t="s">
        <v>96</v>
      </c>
      <c r="H39">
        <v>1</v>
      </c>
    </row>
    <row r="40" spans="1:8" ht="30" customHeight="1" thickBot="1">
      <c r="A40" s="32" t="s">
        <v>93</v>
      </c>
      <c r="B40" s="31">
        <f>IFERROR((B30+B33+B36+B39)/4,"-")</f>
        <v>0.75</v>
      </c>
      <c r="G40" s="7" t="s">
        <v>97</v>
      </c>
      <c r="H40">
        <v>2</v>
      </c>
    </row>
    <row r="41" spans="1:8" ht="30" customHeight="1" thickBot="1">
      <c r="A41" s="111" t="s">
        <v>94</v>
      </c>
      <c r="B41" s="112"/>
      <c r="G41" s="7" t="s">
        <v>98</v>
      </c>
      <c r="H41">
        <v>3</v>
      </c>
    </row>
    <row r="42" spans="1:8" ht="30" customHeight="1" thickBot="1">
      <c r="A42" s="20"/>
      <c r="B42" s="20"/>
      <c r="G42" s="7" t="s">
        <v>99</v>
      </c>
      <c r="H42">
        <v>4</v>
      </c>
    </row>
    <row r="43" spans="1:8" ht="30" customHeight="1" thickBot="1">
      <c r="A43" s="107" t="s">
        <v>95</v>
      </c>
      <c r="B43" s="115"/>
      <c r="G43" s="7" t="s">
        <v>100</v>
      </c>
      <c r="H43">
        <v>5</v>
      </c>
    </row>
    <row r="44" spans="1:8" ht="30" customHeight="1" thickBot="1">
      <c r="A44" s="33" t="s">
        <v>108</v>
      </c>
      <c r="B44" s="31">
        <f>IF(OR(B8="-",B11="-",B14="-",B17="-",B20="-",B23="-",B30="-",B33="-",B36="-",B39="-"),"Presenti campi non compilati",IFERROR(B24*B40,"-"))</f>
        <v>0.875</v>
      </c>
    </row>
    <row r="45" spans="1:8" ht="30" customHeight="1" thickBot="1">
      <c r="A45" s="34"/>
      <c r="B45" s="35"/>
    </row>
    <row r="46" spans="1:8" ht="30" customHeight="1" thickBot="1">
      <c r="A46" s="107" t="s">
        <v>112</v>
      </c>
      <c r="B46" s="115"/>
    </row>
    <row r="47" spans="1:8" ht="30" customHeight="1" thickBot="1">
      <c r="A47" s="113" t="s">
        <v>340</v>
      </c>
      <c r="B47" s="114"/>
    </row>
    <row r="48" spans="1:8" ht="12.75" customHeight="1" thickBot="1">
      <c r="G48" s="7" t="s">
        <v>71</v>
      </c>
      <c r="H48" t="s">
        <v>70</v>
      </c>
    </row>
    <row r="49" spans="7:8" ht="7.5" customHeight="1" thickBot="1">
      <c r="G49" s="7" t="s">
        <v>85</v>
      </c>
      <c r="H49">
        <v>0</v>
      </c>
    </row>
    <row r="50" spans="7:8" ht="30" customHeight="1" thickBot="1">
      <c r="G50" s="7" t="s">
        <v>86</v>
      </c>
      <c r="H50">
        <v>1</v>
      </c>
    </row>
    <row r="51" spans="7:8" ht="30" customHeight="1" thickBot="1">
      <c r="G51" s="7" t="s">
        <v>87</v>
      </c>
      <c r="H51">
        <v>2</v>
      </c>
    </row>
    <row r="52" spans="7:8" ht="30" customHeight="1" thickBot="1">
      <c r="G52" s="7" t="s">
        <v>88</v>
      </c>
      <c r="H52">
        <v>3</v>
      </c>
    </row>
    <row r="53" spans="7:8" ht="30" customHeight="1" thickBot="1">
      <c r="G53" s="7" t="s">
        <v>89</v>
      </c>
      <c r="H53">
        <v>4</v>
      </c>
    </row>
    <row r="54" spans="7:8" ht="30" customHeight="1" thickBot="1">
      <c r="G54" s="7" t="s">
        <v>90</v>
      </c>
      <c r="H54">
        <v>5</v>
      </c>
    </row>
    <row r="55" spans="7:8" ht="30" customHeight="1"/>
    <row r="56" spans="7:8" ht="30" customHeight="1" thickBot="1">
      <c r="G56" s="7" t="s">
        <v>71</v>
      </c>
      <c r="H56" t="s">
        <v>70</v>
      </c>
    </row>
    <row r="57" spans="7:8" ht="30" customHeight="1" thickBot="1">
      <c r="G57" s="7" t="s">
        <v>104</v>
      </c>
      <c r="H57">
        <v>1</v>
      </c>
    </row>
    <row r="58" spans="7:8" ht="30" customHeight="1" thickBot="1">
      <c r="G58" s="7" t="s">
        <v>105</v>
      </c>
      <c r="H58">
        <v>2</v>
      </c>
    </row>
    <row r="59" spans="7:8" ht="30" customHeight="1" thickBot="1">
      <c r="G59" s="7" t="s">
        <v>103</v>
      </c>
      <c r="H59">
        <v>3</v>
      </c>
    </row>
    <row r="60" spans="7:8" ht="30" customHeight="1" thickBot="1">
      <c r="G60" s="7" t="s">
        <v>106</v>
      </c>
      <c r="H60">
        <v>4</v>
      </c>
    </row>
    <row r="61" spans="7:8" ht="30" customHeight="1" thickBot="1">
      <c r="G61" s="7" t="s">
        <v>107</v>
      </c>
      <c r="H61">
        <v>5</v>
      </c>
    </row>
    <row r="62" spans="7:8" ht="30" customHeight="1"/>
    <row r="63" spans="7:8" ht="30" customHeight="1"/>
    <row r="64" spans="7:8" ht="30" customHeight="1"/>
    <row r="65" ht="30" customHeight="1"/>
    <row r="66" ht="30" customHeight="1"/>
    <row r="67" ht="30" customHeight="1"/>
    <row r="68" ht="30" customHeight="1"/>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5.xml><?xml version="1.0" encoding="utf-8"?>
<worksheet xmlns="http://schemas.openxmlformats.org/spreadsheetml/2006/main" xmlns:r="http://schemas.openxmlformats.org/officeDocument/2006/relationships">
  <dimension ref="A1:H68"/>
  <sheetViews>
    <sheetView topLeftCell="A37" zoomScaleNormal="100" zoomScaleSheetLayoutView="100" workbookViewId="0">
      <selection activeCell="A52" sqref="A52"/>
    </sheetView>
  </sheetViews>
  <sheetFormatPr defaultColWidth="8.85546875" defaultRowHeight="15"/>
  <cols>
    <col min="1" max="1" width="85.7109375" customWidth="1"/>
    <col min="2" max="2" width="42" customWidth="1"/>
    <col min="3" max="3" width="5.42578125" customWidth="1"/>
    <col min="7" max="7" width="43.140625" hidden="1" customWidth="1"/>
    <col min="8" max="8" width="9.140625" hidden="1" customWidth="1"/>
  </cols>
  <sheetData>
    <row r="1" spans="1:8" ht="15.75" thickBot="1"/>
    <row r="2" spans="1:8" ht="24" customHeight="1" thickBot="1">
      <c r="A2" s="14" t="s">
        <v>73</v>
      </c>
      <c r="B2" s="18">
        <f>IF(F2="SI",'Indice Schede'!B43,"non utilizzata")</f>
        <v>32</v>
      </c>
      <c r="D2" s="102" t="s">
        <v>74</v>
      </c>
      <c r="E2" s="103"/>
      <c r="F2" s="66" t="s">
        <v>30</v>
      </c>
      <c r="H2" t="s">
        <v>30</v>
      </c>
    </row>
    <row r="3" spans="1:8" ht="45" customHeight="1" thickBot="1">
      <c r="A3" s="109" t="s">
        <v>22</v>
      </c>
      <c r="B3" s="110"/>
      <c r="H3" t="s">
        <v>31</v>
      </c>
    </row>
    <row r="4" spans="1:8" ht="31.5" customHeight="1" thickBot="1">
      <c r="A4" s="107" t="s">
        <v>33</v>
      </c>
      <c r="B4" s="108"/>
      <c r="D4" s="104" t="s">
        <v>75</v>
      </c>
      <c r="E4" s="105"/>
      <c r="F4" s="106"/>
    </row>
    <row r="5" spans="1:8" ht="15.75" thickBot="1">
      <c r="A5" s="16" t="s">
        <v>34</v>
      </c>
      <c r="B5" s="17" t="s">
        <v>35</v>
      </c>
      <c r="G5" s="9" t="s">
        <v>71</v>
      </c>
      <c r="H5" t="s">
        <v>70</v>
      </c>
    </row>
    <row r="6" spans="1:8" ht="30" customHeight="1" thickBot="1">
      <c r="A6" s="100" t="s">
        <v>36</v>
      </c>
      <c r="B6" s="101"/>
      <c r="G6" s="10" t="s">
        <v>38</v>
      </c>
      <c r="H6">
        <v>1</v>
      </c>
    </row>
    <row r="7" spans="1:8" ht="30" customHeight="1" thickBot="1">
      <c r="A7" s="24" t="s">
        <v>37</v>
      </c>
      <c r="B7" s="64" t="s">
        <v>39</v>
      </c>
      <c r="G7" s="8" t="s">
        <v>39</v>
      </c>
      <c r="H7">
        <v>2</v>
      </c>
    </row>
    <row r="8" spans="1:8" ht="30" customHeight="1" thickBot="1">
      <c r="A8" s="23" t="s">
        <v>43</v>
      </c>
      <c r="B8" s="22">
        <f>VLOOKUP(B7,G5:H10,2,FALSE)</f>
        <v>2</v>
      </c>
      <c r="G8" s="7" t="s">
        <v>40</v>
      </c>
      <c r="H8">
        <v>3</v>
      </c>
    </row>
    <row r="9" spans="1:8" ht="30" customHeight="1" thickBot="1">
      <c r="A9" s="100" t="s">
        <v>44</v>
      </c>
      <c r="B9" s="101"/>
      <c r="G9" s="7" t="s">
        <v>41</v>
      </c>
      <c r="H9">
        <v>4</v>
      </c>
    </row>
    <row r="10" spans="1:8" ht="30" customHeight="1" thickBot="1">
      <c r="A10" s="25" t="s">
        <v>45</v>
      </c>
      <c r="B10" s="65" t="s">
        <v>47</v>
      </c>
      <c r="G10" s="7" t="s">
        <v>42</v>
      </c>
      <c r="H10">
        <v>5</v>
      </c>
    </row>
    <row r="11" spans="1:8" ht="30" customHeight="1" thickBot="1">
      <c r="A11" s="26" t="s">
        <v>43</v>
      </c>
      <c r="B11" s="22">
        <f>VLOOKUP(B10,G13:H15,2,FALSE)</f>
        <v>5</v>
      </c>
    </row>
    <row r="12" spans="1:8" ht="30" customHeight="1">
      <c r="A12" s="100" t="s">
        <v>48</v>
      </c>
      <c r="B12" s="101"/>
      <c r="G12" s="12"/>
    </row>
    <row r="13" spans="1:8" ht="30" customHeight="1" thickBot="1">
      <c r="A13" s="27" t="s">
        <v>49</v>
      </c>
      <c r="B13" s="65" t="s">
        <v>50</v>
      </c>
      <c r="G13" s="7" t="s">
        <v>71</v>
      </c>
      <c r="H13" t="s">
        <v>70</v>
      </c>
    </row>
    <row r="14" spans="1:8" ht="30" customHeight="1" thickBot="1">
      <c r="A14" s="26" t="s">
        <v>43</v>
      </c>
      <c r="B14" s="22">
        <f>VLOOKUP(B13,G17:H20,2,FALSE)</f>
        <v>1</v>
      </c>
      <c r="G14" s="7" t="s">
        <v>46</v>
      </c>
      <c r="H14">
        <v>2</v>
      </c>
    </row>
    <row r="15" spans="1:8" ht="30" customHeight="1" thickBot="1">
      <c r="A15" s="100" t="s">
        <v>53</v>
      </c>
      <c r="B15" s="101"/>
      <c r="G15" s="7" t="s">
        <v>47</v>
      </c>
      <c r="H15">
        <v>5</v>
      </c>
    </row>
    <row r="16" spans="1:8" ht="39" customHeight="1">
      <c r="A16" s="28" t="s">
        <v>54</v>
      </c>
      <c r="B16" s="64" t="s">
        <v>56</v>
      </c>
    </row>
    <row r="17" spans="1:8" ht="30" customHeight="1" thickBot="1">
      <c r="A17" s="15" t="s">
        <v>43</v>
      </c>
      <c r="B17" s="30">
        <f>VLOOKUP(B16,G22:H25,2,FALSE)</f>
        <v>3</v>
      </c>
      <c r="G17" s="7" t="s">
        <v>71</v>
      </c>
      <c r="H17" t="s">
        <v>70</v>
      </c>
    </row>
    <row r="18" spans="1:8" ht="30" customHeight="1" thickBot="1">
      <c r="A18" s="100" t="s">
        <v>58</v>
      </c>
      <c r="B18" s="101"/>
      <c r="G18" s="11" t="s">
        <v>50</v>
      </c>
      <c r="H18">
        <v>1</v>
      </c>
    </row>
    <row r="19" spans="1:8" ht="30" customHeight="1" thickBot="1">
      <c r="A19" s="29" t="s">
        <v>72</v>
      </c>
      <c r="B19" s="64" t="s">
        <v>59</v>
      </c>
      <c r="G19" s="11" t="s">
        <v>51</v>
      </c>
      <c r="H19">
        <v>3</v>
      </c>
    </row>
    <row r="20" spans="1:8" ht="30" customHeight="1" thickBot="1">
      <c r="A20" s="15" t="s">
        <v>43</v>
      </c>
      <c r="B20" s="30">
        <f>VLOOKUP(B19,G27:H29,2,FALSE)</f>
        <v>1</v>
      </c>
      <c r="G20" s="11" t="s">
        <v>52</v>
      </c>
      <c r="H20">
        <v>5</v>
      </c>
    </row>
    <row r="21" spans="1:8" ht="30" customHeight="1">
      <c r="A21" s="100" t="s">
        <v>61</v>
      </c>
      <c r="B21" s="101"/>
    </row>
    <row r="22" spans="1:8" ht="30" customHeight="1" thickBot="1">
      <c r="A22" s="29" t="s">
        <v>62</v>
      </c>
      <c r="B22" s="64" t="s">
        <v>63</v>
      </c>
      <c r="G22" s="7" t="s">
        <v>71</v>
      </c>
      <c r="H22" t="s">
        <v>70</v>
      </c>
    </row>
    <row r="23" spans="1:8" ht="30" customHeight="1" thickBot="1">
      <c r="A23" s="15" t="s">
        <v>43</v>
      </c>
      <c r="B23" s="30">
        <f>VLOOKUP(B22,G31:H36,2,FALSE)</f>
        <v>1</v>
      </c>
      <c r="G23" s="11" t="s">
        <v>55</v>
      </c>
      <c r="H23">
        <v>1</v>
      </c>
    </row>
    <row r="24" spans="1:8" ht="30" customHeight="1" thickBot="1">
      <c r="A24" s="19" t="s">
        <v>68</v>
      </c>
      <c r="B24" s="31">
        <f>IFERROR((B8+B11+B14+B17+B20+B23)/6,"-")</f>
        <v>2.1666666666666665</v>
      </c>
      <c r="G24" s="13" t="s">
        <v>56</v>
      </c>
      <c r="H24">
        <v>3</v>
      </c>
    </row>
    <row r="25" spans="1:8" ht="30" customHeight="1" thickBot="1">
      <c r="A25" s="111" t="s">
        <v>69</v>
      </c>
      <c r="B25" s="112"/>
      <c r="G25" s="11" t="s">
        <v>57</v>
      </c>
      <c r="H25">
        <v>5</v>
      </c>
    </row>
    <row r="26" spans="1:8" ht="9.75" customHeight="1" thickBot="1"/>
    <row r="27" spans="1:8" ht="30" customHeight="1" thickBot="1">
      <c r="A27" s="107" t="s">
        <v>78</v>
      </c>
      <c r="B27" s="108"/>
      <c r="G27" s="7" t="s">
        <v>71</v>
      </c>
      <c r="H27" t="s">
        <v>70</v>
      </c>
    </row>
    <row r="28" spans="1:8" ht="30" customHeight="1" thickBot="1">
      <c r="A28" s="100" t="s">
        <v>79</v>
      </c>
      <c r="B28" s="101"/>
      <c r="G28" s="11" t="s">
        <v>59</v>
      </c>
      <c r="H28">
        <v>1</v>
      </c>
    </row>
    <row r="29" spans="1:8" ht="66.75" customHeight="1" thickBot="1">
      <c r="A29" s="29" t="s">
        <v>80</v>
      </c>
      <c r="B29" s="64" t="s">
        <v>96</v>
      </c>
      <c r="G29" s="11" t="s">
        <v>60</v>
      </c>
      <c r="H29">
        <v>5</v>
      </c>
    </row>
    <row r="30" spans="1:8" ht="30" customHeight="1" thickBot="1">
      <c r="A30" s="15" t="s">
        <v>43</v>
      </c>
      <c r="B30" s="30">
        <f>VLOOKUP(B29,G38:H43,2,FALSE)</f>
        <v>1</v>
      </c>
    </row>
    <row r="31" spans="1:8" ht="30" customHeight="1" thickBot="1">
      <c r="A31" s="100" t="s">
        <v>81</v>
      </c>
      <c r="B31" s="101"/>
      <c r="G31" s="7" t="s">
        <v>71</v>
      </c>
      <c r="H31" t="s">
        <v>70</v>
      </c>
    </row>
    <row r="32" spans="1:8" ht="42" customHeight="1" thickBot="1">
      <c r="A32" s="29" t="s">
        <v>82</v>
      </c>
      <c r="B32" s="64" t="s">
        <v>59</v>
      </c>
      <c r="G32" s="11" t="s">
        <v>63</v>
      </c>
      <c r="H32">
        <v>1</v>
      </c>
    </row>
    <row r="33" spans="1:8" ht="43.5" customHeight="1" thickBot="1">
      <c r="A33" s="15" t="s">
        <v>43</v>
      </c>
      <c r="B33" s="30">
        <f>VLOOKUP(B32,G27:H29,2,FALSE)</f>
        <v>1</v>
      </c>
      <c r="G33" s="11" t="s">
        <v>64</v>
      </c>
      <c r="H33">
        <v>2</v>
      </c>
    </row>
    <row r="34" spans="1:8" ht="30" customHeight="1" thickBot="1">
      <c r="A34" s="100" t="s">
        <v>83</v>
      </c>
      <c r="B34" s="101"/>
      <c r="G34" s="11" t="s">
        <v>65</v>
      </c>
      <c r="H34">
        <v>3</v>
      </c>
    </row>
    <row r="35" spans="1:8" ht="30" customHeight="1" thickBot="1">
      <c r="A35" s="29" t="s">
        <v>84</v>
      </c>
      <c r="B35" s="64" t="s">
        <v>85</v>
      </c>
      <c r="G35" s="11" t="s">
        <v>66</v>
      </c>
      <c r="H35">
        <v>4</v>
      </c>
    </row>
    <row r="36" spans="1:8" ht="30" customHeight="1" thickBot="1">
      <c r="A36" s="15" t="s">
        <v>43</v>
      </c>
      <c r="B36" s="30">
        <f>VLOOKUP(B35,G48:H54,2,FALSE)</f>
        <v>0</v>
      </c>
      <c r="G36" s="11" t="s">
        <v>67</v>
      </c>
      <c r="H36">
        <v>5</v>
      </c>
    </row>
    <row r="37" spans="1:8" ht="30" customHeight="1">
      <c r="A37" s="100" t="s">
        <v>91</v>
      </c>
      <c r="B37" s="101"/>
    </row>
    <row r="38" spans="1:8" ht="30" customHeight="1" thickBot="1">
      <c r="A38" s="29" t="s">
        <v>92</v>
      </c>
      <c r="B38" s="64" t="s">
        <v>105</v>
      </c>
      <c r="G38" s="7" t="s">
        <v>71</v>
      </c>
      <c r="H38" t="s">
        <v>70</v>
      </c>
    </row>
    <row r="39" spans="1:8" ht="30" customHeight="1" thickBot="1">
      <c r="A39" s="15" t="s">
        <v>43</v>
      </c>
      <c r="B39" s="30">
        <f>VLOOKUP(B38,G56:H61,2,FALSE)</f>
        <v>2</v>
      </c>
      <c r="G39" s="7" t="s">
        <v>96</v>
      </c>
      <c r="H39">
        <v>1</v>
      </c>
    </row>
    <row r="40" spans="1:8" ht="30" customHeight="1" thickBot="1">
      <c r="A40" s="32" t="s">
        <v>93</v>
      </c>
      <c r="B40" s="31">
        <f>IFERROR((B30+B33+B36+B39)/4,"-")</f>
        <v>1</v>
      </c>
      <c r="G40" s="7" t="s">
        <v>97</v>
      </c>
      <c r="H40">
        <v>2</v>
      </c>
    </row>
    <row r="41" spans="1:8" ht="30" customHeight="1" thickBot="1">
      <c r="A41" s="111" t="s">
        <v>94</v>
      </c>
      <c r="B41" s="112"/>
      <c r="G41" s="7" t="s">
        <v>98</v>
      </c>
      <c r="H41">
        <v>3</v>
      </c>
    </row>
    <row r="42" spans="1:8" ht="30" customHeight="1" thickBot="1">
      <c r="A42" s="20"/>
      <c r="B42" s="20"/>
      <c r="G42" s="7" t="s">
        <v>99</v>
      </c>
      <c r="H42">
        <v>4</v>
      </c>
    </row>
    <row r="43" spans="1:8" ht="30" customHeight="1" thickBot="1">
      <c r="A43" s="107" t="s">
        <v>95</v>
      </c>
      <c r="B43" s="115"/>
      <c r="G43" s="7" t="s">
        <v>100</v>
      </c>
      <c r="H43">
        <v>5</v>
      </c>
    </row>
    <row r="44" spans="1:8" ht="30" customHeight="1" thickBot="1">
      <c r="A44" s="33" t="s">
        <v>108</v>
      </c>
      <c r="B44" s="31">
        <f>IF(OR(B8="-",B11="-",B14="-",B17="-",B20="-",B23="-",B30="-",B33="-",B36="-",B39="-"),"Presenti campi non compilati",IFERROR(B24*B40,"-"))</f>
        <v>2.1666666666666665</v>
      </c>
    </row>
    <row r="45" spans="1:8" ht="30" customHeight="1" thickBot="1">
      <c r="A45" s="34"/>
      <c r="B45" s="35"/>
    </row>
    <row r="46" spans="1:8" ht="30" customHeight="1" thickBot="1">
      <c r="A46" s="107" t="s">
        <v>112</v>
      </c>
      <c r="B46" s="115"/>
    </row>
    <row r="47" spans="1:8" ht="62.25" customHeight="1" thickBot="1">
      <c r="A47" s="113" t="s">
        <v>341</v>
      </c>
      <c r="B47" s="114"/>
    </row>
    <row r="48" spans="1:8" ht="12.75" customHeight="1" thickBot="1">
      <c r="G48" s="7" t="s">
        <v>71</v>
      </c>
      <c r="H48" t="s">
        <v>70</v>
      </c>
    </row>
    <row r="49" spans="7:8" ht="7.5" customHeight="1" thickBot="1">
      <c r="G49" s="7" t="s">
        <v>85</v>
      </c>
      <c r="H49">
        <v>0</v>
      </c>
    </row>
    <row r="50" spans="7:8" ht="30" customHeight="1" thickBot="1">
      <c r="G50" s="7" t="s">
        <v>86</v>
      </c>
      <c r="H50">
        <v>1</v>
      </c>
    </row>
    <row r="51" spans="7:8" ht="30" customHeight="1" thickBot="1">
      <c r="G51" s="7" t="s">
        <v>87</v>
      </c>
      <c r="H51">
        <v>2</v>
      </c>
    </row>
    <row r="52" spans="7:8" ht="30" customHeight="1" thickBot="1">
      <c r="G52" s="7" t="s">
        <v>88</v>
      </c>
      <c r="H52">
        <v>3</v>
      </c>
    </row>
    <row r="53" spans="7:8" ht="30" customHeight="1" thickBot="1">
      <c r="G53" s="7" t="s">
        <v>89</v>
      </c>
      <c r="H53">
        <v>4</v>
      </c>
    </row>
    <row r="54" spans="7:8" ht="30" customHeight="1" thickBot="1">
      <c r="G54" s="7" t="s">
        <v>90</v>
      </c>
      <c r="H54">
        <v>5</v>
      </c>
    </row>
    <row r="55" spans="7:8" ht="30" customHeight="1"/>
    <row r="56" spans="7:8" ht="30" customHeight="1" thickBot="1">
      <c r="G56" s="7" t="s">
        <v>71</v>
      </c>
      <c r="H56" t="s">
        <v>70</v>
      </c>
    </row>
    <row r="57" spans="7:8" ht="30" customHeight="1" thickBot="1">
      <c r="G57" s="7" t="s">
        <v>104</v>
      </c>
      <c r="H57">
        <v>1</v>
      </c>
    </row>
    <row r="58" spans="7:8" ht="30" customHeight="1" thickBot="1">
      <c r="G58" s="7" t="s">
        <v>105</v>
      </c>
      <c r="H58">
        <v>2</v>
      </c>
    </row>
    <row r="59" spans="7:8" ht="30" customHeight="1" thickBot="1">
      <c r="G59" s="7" t="s">
        <v>103</v>
      </c>
      <c r="H59">
        <v>3</v>
      </c>
    </row>
    <row r="60" spans="7:8" ht="30" customHeight="1" thickBot="1">
      <c r="G60" s="7" t="s">
        <v>106</v>
      </c>
      <c r="H60">
        <v>4</v>
      </c>
    </row>
    <row r="61" spans="7:8" ht="30" customHeight="1" thickBot="1">
      <c r="G61" s="7" t="s">
        <v>107</v>
      </c>
      <c r="H61">
        <v>5</v>
      </c>
    </row>
    <row r="62" spans="7:8" ht="30" customHeight="1"/>
    <row r="63" spans="7:8" ht="30" customHeight="1"/>
    <row r="64" spans="7:8" ht="30" customHeight="1"/>
    <row r="65" ht="30" customHeight="1"/>
    <row r="66" ht="30" customHeight="1"/>
    <row r="67" ht="30" customHeight="1"/>
    <row r="68" ht="30" customHeight="1"/>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6.xml><?xml version="1.0" encoding="utf-8"?>
<worksheet xmlns="http://schemas.openxmlformats.org/spreadsheetml/2006/main" xmlns:r="http://schemas.openxmlformats.org/officeDocument/2006/relationships">
  <dimension ref="A1:H68"/>
  <sheetViews>
    <sheetView topLeftCell="A43" zoomScaleNormal="100" zoomScaleSheetLayoutView="100" workbookViewId="0">
      <selection activeCell="A53" sqref="A53"/>
    </sheetView>
  </sheetViews>
  <sheetFormatPr defaultColWidth="8.85546875" defaultRowHeight="15"/>
  <cols>
    <col min="1" max="1" width="85.7109375" customWidth="1"/>
    <col min="2" max="2" width="42" customWidth="1"/>
    <col min="3" max="3" width="5.42578125" customWidth="1"/>
    <col min="7" max="7" width="43.140625" hidden="1" customWidth="1"/>
    <col min="8" max="8" width="9.140625" hidden="1" customWidth="1"/>
  </cols>
  <sheetData>
    <row r="1" spans="1:8" ht="15.75" thickBot="1"/>
    <row r="2" spans="1:8" ht="24" customHeight="1" thickBot="1">
      <c r="A2" s="14" t="s">
        <v>73</v>
      </c>
      <c r="B2" s="18">
        <f>IF(F2="SI",'Indice Schede'!B44,"non utilizzata")</f>
        <v>33</v>
      </c>
      <c r="D2" s="102" t="s">
        <v>74</v>
      </c>
      <c r="E2" s="103"/>
      <c r="F2" s="66" t="s">
        <v>30</v>
      </c>
      <c r="H2" t="s">
        <v>30</v>
      </c>
    </row>
    <row r="3" spans="1:8" ht="45" customHeight="1" thickBot="1">
      <c r="A3" s="109" t="s">
        <v>23</v>
      </c>
      <c r="B3" s="110"/>
      <c r="H3" t="s">
        <v>31</v>
      </c>
    </row>
    <row r="4" spans="1:8" ht="31.5" customHeight="1" thickBot="1">
      <c r="A4" s="107" t="s">
        <v>33</v>
      </c>
      <c r="B4" s="108"/>
      <c r="D4" s="104" t="s">
        <v>75</v>
      </c>
      <c r="E4" s="105"/>
      <c r="F4" s="106"/>
    </row>
    <row r="5" spans="1:8" ht="15.75" thickBot="1">
      <c r="A5" s="16" t="s">
        <v>34</v>
      </c>
      <c r="B5" s="17" t="s">
        <v>35</v>
      </c>
      <c r="G5" s="9" t="s">
        <v>71</v>
      </c>
      <c r="H5" t="s">
        <v>70</v>
      </c>
    </row>
    <row r="6" spans="1:8" ht="30" customHeight="1" thickBot="1">
      <c r="A6" s="100" t="s">
        <v>36</v>
      </c>
      <c r="B6" s="101"/>
      <c r="G6" s="10" t="s">
        <v>38</v>
      </c>
      <c r="H6">
        <v>1</v>
      </c>
    </row>
    <row r="7" spans="1:8" ht="30" customHeight="1" thickBot="1">
      <c r="A7" s="24" t="s">
        <v>37</v>
      </c>
      <c r="B7" s="64" t="s">
        <v>39</v>
      </c>
      <c r="G7" s="8" t="s">
        <v>39</v>
      </c>
      <c r="H7">
        <v>2</v>
      </c>
    </row>
    <row r="8" spans="1:8" ht="30" customHeight="1" thickBot="1">
      <c r="A8" s="23" t="s">
        <v>43</v>
      </c>
      <c r="B8" s="22">
        <f>VLOOKUP(B7,G5:H10,2,FALSE)</f>
        <v>2</v>
      </c>
      <c r="G8" s="7" t="s">
        <v>40</v>
      </c>
      <c r="H8">
        <v>3</v>
      </c>
    </row>
    <row r="9" spans="1:8" ht="30" customHeight="1" thickBot="1">
      <c r="A9" s="100" t="s">
        <v>44</v>
      </c>
      <c r="B9" s="101"/>
      <c r="G9" s="7" t="s">
        <v>41</v>
      </c>
      <c r="H9">
        <v>4</v>
      </c>
    </row>
    <row r="10" spans="1:8" ht="30" customHeight="1" thickBot="1">
      <c r="A10" s="25" t="s">
        <v>45</v>
      </c>
      <c r="B10" s="65" t="s">
        <v>47</v>
      </c>
      <c r="G10" s="7" t="s">
        <v>42</v>
      </c>
      <c r="H10">
        <v>5</v>
      </c>
    </row>
    <row r="11" spans="1:8" ht="30" customHeight="1" thickBot="1">
      <c r="A11" s="26" t="s">
        <v>43</v>
      </c>
      <c r="B11" s="22">
        <f>VLOOKUP(B10,G13:H15,2,FALSE)</f>
        <v>5</v>
      </c>
    </row>
    <row r="12" spans="1:8" ht="30" customHeight="1">
      <c r="A12" s="100" t="s">
        <v>48</v>
      </c>
      <c r="B12" s="101"/>
      <c r="G12" s="12"/>
    </row>
    <row r="13" spans="1:8" ht="30" customHeight="1" thickBot="1">
      <c r="A13" s="27" t="s">
        <v>49</v>
      </c>
      <c r="B13" s="65" t="s">
        <v>50</v>
      </c>
      <c r="G13" s="7" t="s">
        <v>71</v>
      </c>
      <c r="H13" t="s">
        <v>70</v>
      </c>
    </row>
    <row r="14" spans="1:8" ht="30" customHeight="1" thickBot="1">
      <c r="A14" s="26" t="s">
        <v>43</v>
      </c>
      <c r="B14" s="22">
        <f>VLOOKUP(B13,G17:H20,2,FALSE)</f>
        <v>1</v>
      </c>
      <c r="G14" s="7" t="s">
        <v>46</v>
      </c>
      <c r="H14">
        <v>2</v>
      </c>
    </row>
    <row r="15" spans="1:8" ht="30" customHeight="1" thickBot="1">
      <c r="A15" s="100" t="s">
        <v>53</v>
      </c>
      <c r="B15" s="101"/>
      <c r="G15" s="7" t="s">
        <v>47</v>
      </c>
      <c r="H15">
        <v>5</v>
      </c>
    </row>
    <row r="16" spans="1:8" ht="39" customHeight="1">
      <c r="A16" s="28" t="s">
        <v>54</v>
      </c>
      <c r="B16" s="64" t="s">
        <v>57</v>
      </c>
    </row>
    <row r="17" spans="1:8" ht="30" customHeight="1" thickBot="1">
      <c r="A17" s="15" t="s">
        <v>43</v>
      </c>
      <c r="B17" s="30">
        <f>VLOOKUP(B16,G22:H25,2,FALSE)</f>
        <v>5</v>
      </c>
      <c r="G17" s="7" t="s">
        <v>71</v>
      </c>
      <c r="H17" t="s">
        <v>70</v>
      </c>
    </row>
    <row r="18" spans="1:8" ht="30" customHeight="1" thickBot="1">
      <c r="A18" s="100" t="s">
        <v>58</v>
      </c>
      <c r="B18" s="101"/>
      <c r="G18" s="11" t="s">
        <v>50</v>
      </c>
      <c r="H18">
        <v>1</v>
      </c>
    </row>
    <row r="19" spans="1:8" ht="30" customHeight="1" thickBot="1">
      <c r="A19" s="29" t="s">
        <v>72</v>
      </c>
      <c r="B19" s="64" t="s">
        <v>59</v>
      </c>
      <c r="G19" s="11" t="s">
        <v>51</v>
      </c>
      <c r="H19">
        <v>3</v>
      </c>
    </row>
    <row r="20" spans="1:8" ht="30" customHeight="1" thickBot="1">
      <c r="A20" s="15" t="s">
        <v>43</v>
      </c>
      <c r="B20" s="30">
        <f>VLOOKUP(B19,G27:H29,2,FALSE)</f>
        <v>1</v>
      </c>
      <c r="G20" s="11" t="s">
        <v>52</v>
      </c>
      <c r="H20">
        <v>5</v>
      </c>
    </row>
    <row r="21" spans="1:8" ht="30" customHeight="1">
      <c r="A21" s="100" t="s">
        <v>61</v>
      </c>
      <c r="B21" s="101"/>
    </row>
    <row r="22" spans="1:8" ht="30" customHeight="1" thickBot="1">
      <c r="A22" s="29" t="s">
        <v>62</v>
      </c>
      <c r="B22" s="64" t="s">
        <v>63</v>
      </c>
      <c r="G22" s="7" t="s">
        <v>71</v>
      </c>
      <c r="H22" t="s">
        <v>70</v>
      </c>
    </row>
    <row r="23" spans="1:8" ht="30" customHeight="1" thickBot="1">
      <c r="A23" s="15" t="s">
        <v>43</v>
      </c>
      <c r="B23" s="30">
        <f>VLOOKUP(B22,G31:H36,2,FALSE)</f>
        <v>1</v>
      </c>
      <c r="G23" s="11" t="s">
        <v>55</v>
      </c>
      <c r="H23">
        <v>1</v>
      </c>
    </row>
    <row r="24" spans="1:8" ht="30" customHeight="1" thickBot="1">
      <c r="A24" s="19" t="s">
        <v>68</v>
      </c>
      <c r="B24" s="31">
        <f>IFERROR((B8+B11+B14+B17+B20+B23)/6,"-")</f>
        <v>2.5</v>
      </c>
      <c r="G24" s="13" t="s">
        <v>56</v>
      </c>
      <c r="H24">
        <v>3</v>
      </c>
    </row>
    <row r="25" spans="1:8" ht="30" customHeight="1" thickBot="1">
      <c r="A25" s="111" t="s">
        <v>69</v>
      </c>
      <c r="B25" s="112"/>
      <c r="G25" s="11" t="s">
        <v>57</v>
      </c>
      <c r="H25">
        <v>5</v>
      </c>
    </row>
    <row r="26" spans="1:8" ht="9.75" customHeight="1" thickBot="1"/>
    <row r="27" spans="1:8" ht="30" customHeight="1" thickBot="1">
      <c r="A27" s="107" t="s">
        <v>78</v>
      </c>
      <c r="B27" s="108"/>
      <c r="G27" s="7" t="s">
        <v>71</v>
      </c>
      <c r="H27" t="s">
        <v>70</v>
      </c>
    </row>
    <row r="28" spans="1:8" ht="30" customHeight="1" thickBot="1">
      <c r="A28" s="100" t="s">
        <v>79</v>
      </c>
      <c r="B28" s="101"/>
      <c r="G28" s="11" t="s">
        <v>59</v>
      </c>
      <c r="H28">
        <v>1</v>
      </c>
    </row>
    <row r="29" spans="1:8" ht="66.75" customHeight="1" thickBot="1">
      <c r="A29" s="29" t="s">
        <v>80</v>
      </c>
      <c r="B29" s="64" t="s">
        <v>96</v>
      </c>
      <c r="G29" s="11" t="s">
        <v>60</v>
      </c>
      <c r="H29">
        <v>5</v>
      </c>
    </row>
    <row r="30" spans="1:8" ht="30" customHeight="1" thickBot="1">
      <c r="A30" s="15" t="s">
        <v>43</v>
      </c>
      <c r="B30" s="30">
        <f>VLOOKUP(B29,G38:H43,2,FALSE)</f>
        <v>1</v>
      </c>
    </row>
    <row r="31" spans="1:8" ht="30" customHeight="1" thickBot="1">
      <c r="A31" s="100" t="s">
        <v>81</v>
      </c>
      <c r="B31" s="101"/>
      <c r="G31" s="7" t="s">
        <v>71</v>
      </c>
      <c r="H31" t="s">
        <v>70</v>
      </c>
    </row>
    <row r="32" spans="1:8" ht="42" customHeight="1" thickBot="1">
      <c r="A32" s="29" t="s">
        <v>82</v>
      </c>
      <c r="B32" s="64" t="s">
        <v>59</v>
      </c>
      <c r="G32" s="11" t="s">
        <v>63</v>
      </c>
      <c r="H32">
        <v>1</v>
      </c>
    </row>
    <row r="33" spans="1:8" ht="43.5" customHeight="1" thickBot="1">
      <c r="A33" s="15" t="s">
        <v>43</v>
      </c>
      <c r="B33" s="30">
        <f>VLOOKUP(B32,G27:H29,2,FALSE)</f>
        <v>1</v>
      </c>
      <c r="G33" s="11" t="s">
        <v>64</v>
      </c>
      <c r="H33">
        <v>2</v>
      </c>
    </row>
    <row r="34" spans="1:8" ht="30" customHeight="1" thickBot="1">
      <c r="A34" s="100" t="s">
        <v>83</v>
      </c>
      <c r="B34" s="101"/>
      <c r="G34" s="11" t="s">
        <v>65</v>
      </c>
      <c r="H34">
        <v>3</v>
      </c>
    </row>
    <row r="35" spans="1:8" ht="30" customHeight="1" thickBot="1">
      <c r="A35" s="29" t="s">
        <v>84</v>
      </c>
      <c r="B35" s="64" t="s">
        <v>85</v>
      </c>
      <c r="G35" s="11" t="s">
        <v>66</v>
      </c>
      <c r="H35">
        <v>4</v>
      </c>
    </row>
    <row r="36" spans="1:8" ht="30" customHeight="1" thickBot="1">
      <c r="A36" s="15" t="s">
        <v>43</v>
      </c>
      <c r="B36" s="30">
        <f>VLOOKUP(B35,G48:H54,2,FALSE)</f>
        <v>0</v>
      </c>
      <c r="G36" s="11" t="s">
        <v>67</v>
      </c>
      <c r="H36">
        <v>5</v>
      </c>
    </row>
    <row r="37" spans="1:8" ht="30" customHeight="1">
      <c r="A37" s="100" t="s">
        <v>91</v>
      </c>
      <c r="B37" s="101"/>
    </row>
    <row r="38" spans="1:8" ht="30" customHeight="1" thickBot="1">
      <c r="A38" s="29" t="s">
        <v>92</v>
      </c>
      <c r="B38" s="64" t="s">
        <v>103</v>
      </c>
      <c r="G38" s="7" t="s">
        <v>71</v>
      </c>
      <c r="H38" t="s">
        <v>70</v>
      </c>
    </row>
    <row r="39" spans="1:8" ht="30" customHeight="1" thickBot="1">
      <c r="A39" s="15" t="s">
        <v>43</v>
      </c>
      <c r="B39" s="30">
        <f>VLOOKUP(B38,G56:H61,2,FALSE)</f>
        <v>3</v>
      </c>
      <c r="G39" s="7" t="s">
        <v>96</v>
      </c>
      <c r="H39">
        <v>1</v>
      </c>
    </row>
    <row r="40" spans="1:8" ht="30" customHeight="1" thickBot="1">
      <c r="A40" s="32" t="s">
        <v>93</v>
      </c>
      <c r="B40" s="31">
        <f>IFERROR((B30+B33+B36+B39)/4,"-")</f>
        <v>1.25</v>
      </c>
      <c r="G40" s="7" t="s">
        <v>97</v>
      </c>
      <c r="H40">
        <v>2</v>
      </c>
    </row>
    <row r="41" spans="1:8" ht="30" customHeight="1" thickBot="1">
      <c r="A41" s="111" t="s">
        <v>94</v>
      </c>
      <c r="B41" s="112"/>
      <c r="G41" s="7" t="s">
        <v>98</v>
      </c>
      <c r="H41">
        <v>3</v>
      </c>
    </row>
    <row r="42" spans="1:8" ht="30" customHeight="1" thickBot="1">
      <c r="A42" s="20"/>
      <c r="B42" s="20"/>
      <c r="G42" s="7" t="s">
        <v>99</v>
      </c>
      <c r="H42">
        <v>4</v>
      </c>
    </row>
    <row r="43" spans="1:8" ht="30" customHeight="1" thickBot="1">
      <c r="A43" s="107" t="s">
        <v>95</v>
      </c>
      <c r="B43" s="115"/>
      <c r="G43" s="7" t="s">
        <v>100</v>
      </c>
      <c r="H43">
        <v>5</v>
      </c>
    </row>
    <row r="44" spans="1:8" ht="30" customHeight="1" thickBot="1">
      <c r="A44" s="33" t="s">
        <v>108</v>
      </c>
      <c r="B44" s="31">
        <f>IF(OR(B8="-",B11="-",B14="-",B17="-",B20="-",B23="-",B30="-",B33="-",B36="-",B39="-"),"Presenti campi non compilati",IFERROR(B24*B40,"-"))</f>
        <v>3.125</v>
      </c>
    </row>
    <row r="45" spans="1:8" ht="30" customHeight="1" thickBot="1">
      <c r="A45" s="34"/>
      <c r="B45" s="35"/>
    </row>
    <row r="46" spans="1:8" ht="30" customHeight="1" thickBot="1">
      <c r="A46" s="107" t="s">
        <v>112</v>
      </c>
      <c r="B46" s="115"/>
    </row>
    <row r="47" spans="1:8" ht="37.5" customHeight="1" thickBot="1">
      <c r="A47" s="113" t="s">
        <v>342</v>
      </c>
      <c r="B47" s="114"/>
    </row>
    <row r="48" spans="1:8" ht="12.75" customHeight="1" thickBot="1">
      <c r="G48" s="7" t="s">
        <v>71</v>
      </c>
      <c r="H48" t="s">
        <v>70</v>
      </c>
    </row>
    <row r="49" spans="7:8" ht="7.5" customHeight="1" thickBot="1">
      <c r="G49" s="7" t="s">
        <v>85</v>
      </c>
      <c r="H49">
        <v>0</v>
      </c>
    </row>
    <row r="50" spans="7:8" ht="30" customHeight="1" thickBot="1">
      <c r="G50" s="7" t="s">
        <v>86</v>
      </c>
      <c r="H50">
        <v>1</v>
      </c>
    </row>
    <row r="51" spans="7:8" ht="30" customHeight="1" thickBot="1">
      <c r="G51" s="7" t="s">
        <v>87</v>
      </c>
      <c r="H51">
        <v>2</v>
      </c>
    </row>
    <row r="52" spans="7:8" ht="30" customHeight="1" thickBot="1">
      <c r="G52" s="7" t="s">
        <v>88</v>
      </c>
      <c r="H52">
        <v>3</v>
      </c>
    </row>
    <row r="53" spans="7:8" ht="30" customHeight="1" thickBot="1">
      <c r="G53" s="7" t="s">
        <v>89</v>
      </c>
      <c r="H53">
        <v>4</v>
      </c>
    </row>
    <row r="54" spans="7:8" ht="30" customHeight="1" thickBot="1">
      <c r="G54" s="7" t="s">
        <v>90</v>
      </c>
      <c r="H54">
        <v>5</v>
      </c>
    </row>
    <row r="55" spans="7:8" ht="30" customHeight="1"/>
    <row r="56" spans="7:8" ht="30" customHeight="1" thickBot="1">
      <c r="G56" s="7" t="s">
        <v>71</v>
      </c>
      <c r="H56" t="s">
        <v>70</v>
      </c>
    </row>
    <row r="57" spans="7:8" ht="30" customHeight="1" thickBot="1">
      <c r="G57" s="7" t="s">
        <v>104</v>
      </c>
      <c r="H57">
        <v>1</v>
      </c>
    </row>
    <row r="58" spans="7:8" ht="30" customHeight="1" thickBot="1">
      <c r="G58" s="7" t="s">
        <v>105</v>
      </c>
      <c r="H58">
        <v>2</v>
      </c>
    </row>
    <row r="59" spans="7:8" ht="30" customHeight="1" thickBot="1">
      <c r="G59" s="7" t="s">
        <v>103</v>
      </c>
      <c r="H59">
        <v>3</v>
      </c>
    </row>
    <row r="60" spans="7:8" ht="30" customHeight="1" thickBot="1">
      <c r="G60" s="7" t="s">
        <v>106</v>
      </c>
      <c r="H60">
        <v>4</v>
      </c>
    </row>
    <row r="61" spans="7:8" ht="30" customHeight="1" thickBot="1">
      <c r="G61" s="7" t="s">
        <v>107</v>
      </c>
      <c r="H61">
        <v>5</v>
      </c>
    </row>
    <row r="62" spans="7:8" ht="30" customHeight="1"/>
    <row r="63" spans="7:8" ht="30" customHeight="1"/>
    <row r="64" spans="7:8" ht="30" customHeight="1"/>
    <row r="65" ht="30" customHeight="1"/>
    <row r="66" ht="30" customHeight="1"/>
    <row r="67" ht="30" customHeight="1"/>
    <row r="68" ht="30" customHeight="1"/>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7.xml><?xml version="1.0" encoding="utf-8"?>
<worksheet xmlns="http://schemas.openxmlformats.org/spreadsheetml/2006/main" xmlns:r="http://schemas.openxmlformats.org/officeDocument/2006/relationships">
  <dimension ref="A1:H68"/>
  <sheetViews>
    <sheetView topLeftCell="A34" zoomScaleNormal="100" zoomScaleSheetLayoutView="100" workbookViewId="0">
      <selection activeCell="A47" sqref="A47:B47"/>
    </sheetView>
  </sheetViews>
  <sheetFormatPr defaultColWidth="8.85546875" defaultRowHeight="15"/>
  <cols>
    <col min="1" max="1" width="85.7109375" customWidth="1"/>
    <col min="2" max="2" width="42" customWidth="1"/>
    <col min="3" max="3" width="5.42578125" customWidth="1"/>
    <col min="7" max="7" width="43.140625" hidden="1" customWidth="1"/>
    <col min="8" max="8" width="9.140625" hidden="1" customWidth="1"/>
  </cols>
  <sheetData>
    <row r="1" spans="1:8" ht="15.75" thickBot="1"/>
    <row r="2" spans="1:8" ht="24" customHeight="1" thickBot="1">
      <c r="A2" s="14" t="s">
        <v>73</v>
      </c>
      <c r="B2" s="18">
        <f>IF(F2="SI",'Indice Schede'!B45,"non utilizzata")</f>
        <v>34</v>
      </c>
      <c r="D2" s="102" t="s">
        <v>74</v>
      </c>
      <c r="E2" s="103"/>
      <c r="F2" s="66" t="s">
        <v>30</v>
      </c>
      <c r="H2" t="s">
        <v>30</v>
      </c>
    </row>
    <row r="3" spans="1:8" ht="45" customHeight="1" thickBot="1">
      <c r="A3" s="109" t="s">
        <v>121</v>
      </c>
      <c r="B3" s="110"/>
      <c r="H3" t="s">
        <v>31</v>
      </c>
    </row>
    <row r="4" spans="1:8" ht="31.5" customHeight="1" thickBot="1">
      <c r="A4" s="107" t="s">
        <v>33</v>
      </c>
      <c r="B4" s="108"/>
      <c r="D4" s="104" t="s">
        <v>75</v>
      </c>
      <c r="E4" s="105"/>
      <c r="F4" s="106"/>
    </row>
    <row r="5" spans="1:8" ht="15.75" thickBot="1">
      <c r="A5" s="16" t="s">
        <v>34</v>
      </c>
      <c r="B5" s="17" t="s">
        <v>35</v>
      </c>
      <c r="G5" s="9" t="s">
        <v>71</v>
      </c>
      <c r="H5" t="s">
        <v>70</v>
      </c>
    </row>
    <row r="6" spans="1:8" ht="30" customHeight="1" thickBot="1">
      <c r="A6" s="100" t="s">
        <v>36</v>
      </c>
      <c r="B6" s="101"/>
      <c r="G6" s="10" t="s">
        <v>38</v>
      </c>
      <c r="H6">
        <v>1</v>
      </c>
    </row>
    <row r="7" spans="1:8" ht="30" customHeight="1" thickBot="1">
      <c r="A7" s="24" t="s">
        <v>37</v>
      </c>
      <c r="B7" s="64" t="s">
        <v>41</v>
      </c>
      <c r="G7" s="8" t="s">
        <v>39</v>
      </c>
      <c r="H7">
        <v>2</v>
      </c>
    </row>
    <row r="8" spans="1:8" ht="30" customHeight="1" thickBot="1">
      <c r="A8" s="23" t="s">
        <v>43</v>
      </c>
      <c r="B8" s="22">
        <f>VLOOKUP(B7,G5:H10,2,FALSE)</f>
        <v>4</v>
      </c>
      <c r="G8" s="7" t="s">
        <v>40</v>
      </c>
      <c r="H8">
        <v>3</v>
      </c>
    </row>
    <row r="9" spans="1:8" ht="30" customHeight="1" thickBot="1">
      <c r="A9" s="100" t="s">
        <v>44</v>
      </c>
      <c r="B9" s="101"/>
      <c r="G9" s="7" t="s">
        <v>41</v>
      </c>
      <c r="H9">
        <v>4</v>
      </c>
    </row>
    <row r="10" spans="1:8" ht="30" customHeight="1" thickBot="1">
      <c r="A10" s="25" t="s">
        <v>45</v>
      </c>
      <c r="B10" s="65" t="s">
        <v>47</v>
      </c>
      <c r="G10" s="7" t="s">
        <v>42</v>
      </c>
      <c r="H10">
        <v>5</v>
      </c>
    </row>
    <row r="11" spans="1:8" ht="30" customHeight="1" thickBot="1">
      <c r="A11" s="26" t="s">
        <v>43</v>
      </c>
      <c r="B11" s="22">
        <f>VLOOKUP(B10,G13:H15,2,FALSE)</f>
        <v>5</v>
      </c>
    </row>
    <row r="12" spans="1:8" ht="30" customHeight="1">
      <c r="A12" s="100" t="s">
        <v>48</v>
      </c>
      <c r="B12" s="101"/>
      <c r="G12" s="12"/>
    </row>
    <row r="13" spans="1:8" ht="30" customHeight="1" thickBot="1">
      <c r="A13" s="27" t="s">
        <v>49</v>
      </c>
      <c r="B13" s="65" t="s">
        <v>50</v>
      </c>
      <c r="G13" s="7" t="s">
        <v>71</v>
      </c>
      <c r="H13" t="s">
        <v>70</v>
      </c>
    </row>
    <row r="14" spans="1:8" ht="30" customHeight="1" thickBot="1">
      <c r="A14" s="26" t="s">
        <v>43</v>
      </c>
      <c r="B14" s="22">
        <f>VLOOKUP(B13,G17:H20,2,FALSE)</f>
        <v>1</v>
      </c>
      <c r="G14" s="7" t="s">
        <v>46</v>
      </c>
      <c r="H14">
        <v>2</v>
      </c>
    </row>
    <row r="15" spans="1:8" ht="30" customHeight="1" thickBot="1">
      <c r="A15" s="100" t="s">
        <v>53</v>
      </c>
      <c r="B15" s="101"/>
      <c r="G15" s="7" t="s">
        <v>47</v>
      </c>
      <c r="H15">
        <v>5</v>
      </c>
    </row>
    <row r="16" spans="1:8" ht="39" customHeight="1">
      <c r="A16" s="28" t="s">
        <v>54</v>
      </c>
      <c r="B16" s="64" t="s">
        <v>57</v>
      </c>
    </row>
    <row r="17" spans="1:8" ht="30" customHeight="1" thickBot="1">
      <c r="A17" s="15" t="s">
        <v>43</v>
      </c>
      <c r="B17" s="30">
        <f>VLOOKUP(B16,G22:H25,2,FALSE)</f>
        <v>5</v>
      </c>
      <c r="G17" s="7" t="s">
        <v>71</v>
      </c>
      <c r="H17" t="s">
        <v>70</v>
      </c>
    </row>
    <row r="18" spans="1:8" ht="30" customHeight="1" thickBot="1">
      <c r="A18" s="100" t="s">
        <v>58</v>
      </c>
      <c r="B18" s="101"/>
      <c r="G18" s="11" t="s">
        <v>50</v>
      </c>
      <c r="H18">
        <v>1</v>
      </c>
    </row>
    <row r="19" spans="1:8" ht="30" customHeight="1" thickBot="1">
      <c r="A19" s="29" t="s">
        <v>72</v>
      </c>
      <c r="B19" s="64" t="s">
        <v>59</v>
      </c>
      <c r="G19" s="11" t="s">
        <v>51</v>
      </c>
      <c r="H19">
        <v>3</v>
      </c>
    </row>
    <row r="20" spans="1:8" ht="30" customHeight="1" thickBot="1">
      <c r="A20" s="15" t="s">
        <v>43</v>
      </c>
      <c r="B20" s="30">
        <f>VLOOKUP(B19,G27:H29,2,FALSE)</f>
        <v>1</v>
      </c>
      <c r="G20" s="11" t="s">
        <v>52</v>
      </c>
      <c r="H20">
        <v>5</v>
      </c>
    </row>
    <row r="21" spans="1:8" ht="30" customHeight="1">
      <c r="A21" s="100" t="s">
        <v>61</v>
      </c>
      <c r="B21" s="101"/>
    </row>
    <row r="22" spans="1:8" ht="30" customHeight="1" thickBot="1">
      <c r="A22" s="29" t="s">
        <v>62</v>
      </c>
      <c r="B22" s="64" t="s">
        <v>64</v>
      </c>
      <c r="G22" s="7" t="s">
        <v>71</v>
      </c>
      <c r="H22" t="s">
        <v>70</v>
      </c>
    </row>
    <row r="23" spans="1:8" ht="30" customHeight="1" thickBot="1">
      <c r="A23" s="15" t="s">
        <v>43</v>
      </c>
      <c r="B23" s="30">
        <f>VLOOKUP(B22,G31:H36,2,FALSE)</f>
        <v>2</v>
      </c>
      <c r="G23" s="11" t="s">
        <v>55</v>
      </c>
      <c r="H23">
        <v>1</v>
      </c>
    </row>
    <row r="24" spans="1:8" ht="30" customHeight="1" thickBot="1">
      <c r="A24" s="19" t="s">
        <v>68</v>
      </c>
      <c r="B24" s="31">
        <f>IFERROR((B8+B11+B14+B17+B20+B23)/6,"-")</f>
        <v>3</v>
      </c>
      <c r="G24" s="13" t="s">
        <v>56</v>
      </c>
      <c r="H24">
        <v>3</v>
      </c>
    </row>
    <row r="25" spans="1:8" ht="30" customHeight="1" thickBot="1">
      <c r="A25" s="111" t="s">
        <v>69</v>
      </c>
      <c r="B25" s="112"/>
      <c r="G25" s="11" t="s">
        <v>57</v>
      </c>
      <c r="H25">
        <v>5</v>
      </c>
    </row>
    <row r="26" spans="1:8" ht="9.75" customHeight="1" thickBot="1"/>
    <row r="27" spans="1:8" ht="30" customHeight="1" thickBot="1">
      <c r="A27" s="107" t="s">
        <v>78</v>
      </c>
      <c r="B27" s="108"/>
      <c r="G27" s="7" t="s">
        <v>71</v>
      </c>
      <c r="H27" t="s">
        <v>70</v>
      </c>
    </row>
    <row r="28" spans="1:8" ht="30" customHeight="1" thickBot="1">
      <c r="A28" s="100" t="s">
        <v>79</v>
      </c>
      <c r="B28" s="101"/>
      <c r="G28" s="11" t="s">
        <v>59</v>
      </c>
      <c r="H28">
        <v>1</v>
      </c>
    </row>
    <row r="29" spans="1:8" ht="66.75" customHeight="1" thickBot="1">
      <c r="A29" s="29" t="s">
        <v>80</v>
      </c>
      <c r="B29" s="64" t="s">
        <v>96</v>
      </c>
      <c r="G29" s="11" t="s">
        <v>60</v>
      </c>
      <c r="H29">
        <v>5</v>
      </c>
    </row>
    <row r="30" spans="1:8" ht="30" customHeight="1" thickBot="1">
      <c r="A30" s="15" t="s">
        <v>43</v>
      </c>
      <c r="B30" s="30">
        <f>VLOOKUP(B29,G38:H43,2,FALSE)</f>
        <v>1</v>
      </c>
    </row>
    <row r="31" spans="1:8" ht="30" customHeight="1" thickBot="1">
      <c r="A31" s="100" t="s">
        <v>81</v>
      </c>
      <c r="B31" s="101"/>
      <c r="G31" s="7" t="s">
        <v>71</v>
      </c>
      <c r="H31" t="s">
        <v>70</v>
      </c>
    </row>
    <row r="32" spans="1:8" ht="42" customHeight="1" thickBot="1">
      <c r="A32" s="29" t="s">
        <v>82</v>
      </c>
      <c r="B32" s="64" t="s">
        <v>59</v>
      </c>
      <c r="G32" s="11" t="s">
        <v>63</v>
      </c>
      <c r="H32">
        <v>1</v>
      </c>
    </row>
    <row r="33" spans="1:8" ht="43.5" customHeight="1" thickBot="1">
      <c r="A33" s="15" t="s">
        <v>43</v>
      </c>
      <c r="B33" s="30">
        <f>VLOOKUP(B32,G27:H29,2,FALSE)</f>
        <v>1</v>
      </c>
      <c r="G33" s="11" t="s">
        <v>64</v>
      </c>
      <c r="H33">
        <v>2</v>
      </c>
    </row>
    <row r="34" spans="1:8" ht="30" customHeight="1" thickBot="1">
      <c r="A34" s="100" t="s">
        <v>83</v>
      </c>
      <c r="B34" s="101"/>
      <c r="G34" s="11" t="s">
        <v>65</v>
      </c>
      <c r="H34">
        <v>3</v>
      </c>
    </row>
    <row r="35" spans="1:8" ht="30" customHeight="1" thickBot="1">
      <c r="A35" s="29" t="s">
        <v>84</v>
      </c>
      <c r="B35" s="64" t="s">
        <v>85</v>
      </c>
      <c r="G35" s="11" t="s">
        <v>66</v>
      </c>
      <c r="H35">
        <v>4</v>
      </c>
    </row>
    <row r="36" spans="1:8" ht="30" customHeight="1" thickBot="1">
      <c r="A36" s="15" t="s">
        <v>43</v>
      </c>
      <c r="B36" s="30">
        <f>VLOOKUP(B35,G48:H54,2,FALSE)</f>
        <v>0</v>
      </c>
      <c r="G36" s="11" t="s">
        <v>67</v>
      </c>
      <c r="H36">
        <v>5</v>
      </c>
    </row>
    <row r="37" spans="1:8" ht="30" customHeight="1">
      <c r="A37" s="100" t="s">
        <v>91</v>
      </c>
      <c r="B37" s="101"/>
    </row>
    <row r="38" spans="1:8" ht="30" customHeight="1" thickBot="1">
      <c r="A38" s="29" t="s">
        <v>92</v>
      </c>
      <c r="B38" s="64" t="s">
        <v>103</v>
      </c>
      <c r="G38" s="7" t="s">
        <v>71</v>
      </c>
      <c r="H38" t="s">
        <v>70</v>
      </c>
    </row>
    <row r="39" spans="1:8" ht="30" customHeight="1" thickBot="1">
      <c r="A39" s="15" t="s">
        <v>43</v>
      </c>
      <c r="B39" s="30">
        <f>VLOOKUP(B38,G56:H61,2,FALSE)</f>
        <v>3</v>
      </c>
      <c r="G39" s="7" t="s">
        <v>96</v>
      </c>
      <c r="H39">
        <v>1</v>
      </c>
    </row>
    <row r="40" spans="1:8" ht="30" customHeight="1" thickBot="1">
      <c r="A40" s="32" t="s">
        <v>93</v>
      </c>
      <c r="B40" s="31">
        <f>IFERROR((B30+B33+B36+B39)/4,"-")</f>
        <v>1.25</v>
      </c>
      <c r="G40" s="7" t="s">
        <v>97</v>
      </c>
      <c r="H40">
        <v>2</v>
      </c>
    </row>
    <row r="41" spans="1:8" ht="30" customHeight="1" thickBot="1">
      <c r="A41" s="111" t="s">
        <v>94</v>
      </c>
      <c r="B41" s="112"/>
      <c r="G41" s="7" t="s">
        <v>98</v>
      </c>
      <c r="H41">
        <v>3</v>
      </c>
    </row>
    <row r="42" spans="1:8" ht="30" customHeight="1" thickBot="1">
      <c r="A42" s="20"/>
      <c r="B42" s="20"/>
      <c r="G42" s="7" t="s">
        <v>99</v>
      </c>
      <c r="H42">
        <v>4</v>
      </c>
    </row>
    <row r="43" spans="1:8" ht="30" customHeight="1" thickBot="1">
      <c r="A43" s="107" t="s">
        <v>95</v>
      </c>
      <c r="B43" s="115"/>
      <c r="G43" s="7" t="s">
        <v>100</v>
      </c>
      <c r="H43">
        <v>5</v>
      </c>
    </row>
    <row r="44" spans="1:8" ht="30" customHeight="1" thickBot="1">
      <c r="A44" s="33" t="s">
        <v>108</v>
      </c>
      <c r="B44" s="31">
        <f>IF(OR(B8="-",B11="-",B14="-",B17="-",B20="-",B23="-",B30="-",B33="-",B36="-",B39="-"),"Presenti campi non compilati",IFERROR(B24*B40,"-"))</f>
        <v>3.75</v>
      </c>
    </row>
    <row r="45" spans="1:8" ht="30" customHeight="1" thickBot="1">
      <c r="A45" s="34"/>
      <c r="B45" s="35"/>
    </row>
    <row r="46" spans="1:8" ht="30" customHeight="1" thickBot="1">
      <c r="A46" s="107" t="s">
        <v>112</v>
      </c>
      <c r="B46" s="115"/>
    </row>
    <row r="47" spans="1:8" ht="51" customHeight="1" thickBot="1">
      <c r="A47" s="113" t="s">
        <v>343</v>
      </c>
      <c r="B47" s="114"/>
    </row>
    <row r="48" spans="1:8" ht="12.75" customHeight="1" thickBot="1">
      <c r="G48" s="7" t="s">
        <v>71</v>
      </c>
      <c r="H48" t="s">
        <v>70</v>
      </c>
    </row>
    <row r="49" spans="7:8" ht="7.5" customHeight="1" thickBot="1">
      <c r="G49" s="7" t="s">
        <v>85</v>
      </c>
      <c r="H49">
        <v>0</v>
      </c>
    </row>
    <row r="50" spans="7:8" ht="30" customHeight="1" thickBot="1">
      <c r="G50" s="7" t="s">
        <v>86</v>
      </c>
      <c r="H50">
        <v>1</v>
      </c>
    </row>
    <row r="51" spans="7:8" ht="30" customHeight="1" thickBot="1">
      <c r="G51" s="7" t="s">
        <v>87</v>
      </c>
      <c r="H51">
        <v>2</v>
      </c>
    </row>
    <row r="52" spans="7:8" ht="30" customHeight="1" thickBot="1">
      <c r="G52" s="7" t="s">
        <v>88</v>
      </c>
      <c r="H52">
        <v>3</v>
      </c>
    </row>
    <row r="53" spans="7:8" ht="30" customHeight="1" thickBot="1">
      <c r="G53" s="7" t="s">
        <v>89</v>
      </c>
      <c r="H53">
        <v>4</v>
      </c>
    </row>
    <row r="54" spans="7:8" ht="30" customHeight="1" thickBot="1">
      <c r="G54" s="7" t="s">
        <v>90</v>
      </c>
      <c r="H54">
        <v>5</v>
      </c>
    </row>
    <row r="55" spans="7:8" ht="30" customHeight="1"/>
    <row r="56" spans="7:8" ht="30" customHeight="1" thickBot="1">
      <c r="G56" s="7" t="s">
        <v>71</v>
      </c>
      <c r="H56" t="s">
        <v>70</v>
      </c>
    </row>
    <row r="57" spans="7:8" ht="30" customHeight="1" thickBot="1">
      <c r="G57" s="7" t="s">
        <v>104</v>
      </c>
      <c r="H57">
        <v>1</v>
      </c>
    </row>
    <row r="58" spans="7:8" ht="30" customHeight="1" thickBot="1">
      <c r="G58" s="7" t="s">
        <v>105</v>
      </c>
      <c r="H58">
        <v>2</v>
      </c>
    </row>
    <row r="59" spans="7:8" ht="30" customHeight="1" thickBot="1">
      <c r="G59" s="7" t="s">
        <v>103</v>
      </c>
      <c r="H59">
        <v>3</v>
      </c>
    </row>
    <row r="60" spans="7:8" ht="30" customHeight="1" thickBot="1">
      <c r="G60" s="7" t="s">
        <v>106</v>
      </c>
      <c r="H60">
        <v>4</v>
      </c>
    </row>
    <row r="61" spans="7:8" ht="30" customHeight="1" thickBot="1">
      <c r="G61" s="7" t="s">
        <v>107</v>
      </c>
      <c r="H61">
        <v>5</v>
      </c>
    </row>
    <row r="62" spans="7:8" ht="30" customHeight="1"/>
    <row r="63" spans="7:8" ht="30" customHeight="1"/>
    <row r="64" spans="7:8" ht="30" customHeight="1"/>
    <row r="65" ht="30" customHeight="1"/>
    <row r="66" ht="30" customHeight="1"/>
    <row r="67" ht="30" customHeight="1"/>
    <row r="68" ht="30" customHeight="1"/>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8.xml><?xml version="1.0" encoding="utf-8"?>
<worksheet xmlns="http://schemas.openxmlformats.org/spreadsheetml/2006/main" xmlns:r="http://schemas.openxmlformats.org/officeDocument/2006/relationships">
  <dimension ref="A1:H68"/>
  <sheetViews>
    <sheetView topLeftCell="A43" zoomScaleNormal="100" zoomScaleSheetLayoutView="100" workbookViewId="0">
      <selection activeCell="A47" sqref="A47:B47"/>
    </sheetView>
  </sheetViews>
  <sheetFormatPr defaultColWidth="8.85546875" defaultRowHeight="15"/>
  <cols>
    <col min="1" max="1" width="85.7109375" customWidth="1"/>
    <col min="2" max="2" width="42" customWidth="1"/>
    <col min="3" max="3" width="5.42578125" customWidth="1"/>
    <col min="7" max="7" width="43.140625" hidden="1" customWidth="1"/>
    <col min="8" max="8" width="9.140625" hidden="1" customWidth="1"/>
  </cols>
  <sheetData>
    <row r="1" spans="1:8" ht="15.75" thickBot="1"/>
    <row r="2" spans="1:8" ht="24" customHeight="1" thickBot="1">
      <c r="A2" s="14" t="s">
        <v>73</v>
      </c>
      <c r="B2" s="18">
        <f>IF(F2="SI",'Indice Schede'!B46,"non utilizzata")</f>
        <v>35</v>
      </c>
      <c r="D2" s="102" t="s">
        <v>74</v>
      </c>
      <c r="E2" s="103"/>
      <c r="F2" s="66" t="s">
        <v>30</v>
      </c>
      <c r="H2" t="s">
        <v>30</v>
      </c>
    </row>
    <row r="3" spans="1:8" ht="45" customHeight="1" thickBot="1">
      <c r="A3" s="109" t="s">
        <v>24</v>
      </c>
      <c r="B3" s="110"/>
      <c r="H3" t="s">
        <v>31</v>
      </c>
    </row>
    <row r="4" spans="1:8" ht="31.5" customHeight="1" thickBot="1">
      <c r="A4" s="107" t="s">
        <v>33</v>
      </c>
      <c r="B4" s="108"/>
      <c r="D4" s="104" t="s">
        <v>75</v>
      </c>
      <c r="E4" s="105"/>
      <c r="F4" s="106"/>
    </row>
    <row r="5" spans="1:8" ht="15.75" thickBot="1">
      <c r="A5" s="16" t="s">
        <v>34</v>
      </c>
      <c r="B5" s="17" t="s">
        <v>35</v>
      </c>
      <c r="G5" s="9" t="s">
        <v>71</v>
      </c>
      <c r="H5" t="s">
        <v>70</v>
      </c>
    </row>
    <row r="6" spans="1:8" ht="30" customHeight="1" thickBot="1">
      <c r="A6" s="100" t="s">
        <v>36</v>
      </c>
      <c r="B6" s="101"/>
      <c r="G6" s="10" t="s">
        <v>38</v>
      </c>
      <c r="H6">
        <v>1</v>
      </c>
    </row>
    <row r="7" spans="1:8" ht="30" customHeight="1" thickBot="1">
      <c r="A7" s="24" t="s">
        <v>37</v>
      </c>
      <c r="B7" s="64" t="s">
        <v>41</v>
      </c>
      <c r="G7" s="8" t="s">
        <v>39</v>
      </c>
      <c r="H7">
        <v>2</v>
      </c>
    </row>
    <row r="8" spans="1:8" ht="30" customHeight="1" thickBot="1">
      <c r="A8" s="23" t="s">
        <v>43</v>
      </c>
      <c r="B8" s="22">
        <f>VLOOKUP(B7,G5:H10,2,FALSE)</f>
        <v>4</v>
      </c>
      <c r="G8" s="7" t="s">
        <v>40</v>
      </c>
      <c r="H8">
        <v>3</v>
      </c>
    </row>
    <row r="9" spans="1:8" ht="30" customHeight="1" thickBot="1">
      <c r="A9" s="100" t="s">
        <v>44</v>
      </c>
      <c r="B9" s="101"/>
      <c r="G9" s="7" t="s">
        <v>41</v>
      </c>
      <c r="H9">
        <v>4</v>
      </c>
    </row>
    <row r="10" spans="1:8" ht="30" customHeight="1" thickBot="1">
      <c r="A10" s="25" t="s">
        <v>45</v>
      </c>
      <c r="B10" s="65" t="s">
        <v>47</v>
      </c>
      <c r="G10" s="7" t="s">
        <v>42</v>
      </c>
      <c r="H10">
        <v>5</v>
      </c>
    </row>
    <row r="11" spans="1:8" ht="30" customHeight="1" thickBot="1">
      <c r="A11" s="26" t="s">
        <v>43</v>
      </c>
      <c r="B11" s="22">
        <f>VLOOKUP(B10,G13:H15,2,FALSE)</f>
        <v>5</v>
      </c>
    </row>
    <row r="12" spans="1:8" ht="30" customHeight="1">
      <c r="A12" s="100" t="s">
        <v>48</v>
      </c>
      <c r="B12" s="101"/>
      <c r="G12" s="12"/>
    </row>
    <row r="13" spans="1:8" ht="30" customHeight="1" thickBot="1">
      <c r="A13" s="27" t="s">
        <v>49</v>
      </c>
      <c r="B13" s="65" t="s">
        <v>50</v>
      </c>
      <c r="G13" s="7" t="s">
        <v>71</v>
      </c>
      <c r="H13" t="s">
        <v>70</v>
      </c>
    </row>
    <row r="14" spans="1:8" ht="30" customHeight="1" thickBot="1">
      <c r="A14" s="26" t="s">
        <v>43</v>
      </c>
      <c r="B14" s="22">
        <f>VLOOKUP(B13,G17:H20,2,FALSE)</f>
        <v>1</v>
      </c>
      <c r="G14" s="7" t="s">
        <v>46</v>
      </c>
      <c r="H14">
        <v>2</v>
      </c>
    </row>
    <row r="15" spans="1:8" ht="30" customHeight="1" thickBot="1">
      <c r="A15" s="100" t="s">
        <v>53</v>
      </c>
      <c r="B15" s="101"/>
      <c r="G15" s="7" t="s">
        <v>47</v>
      </c>
      <c r="H15">
        <v>5</v>
      </c>
    </row>
    <row r="16" spans="1:8" ht="39" customHeight="1">
      <c r="A16" s="28" t="s">
        <v>54</v>
      </c>
      <c r="B16" s="64" t="s">
        <v>56</v>
      </c>
    </row>
    <row r="17" spans="1:8" ht="30" customHeight="1" thickBot="1">
      <c r="A17" s="15" t="s">
        <v>43</v>
      </c>
      <c r="B17" s="30">
        <f>VLOOKUP(B16,G22:H25,2,FALSE)</f>
        <v>3</v>
      </c>
      <c r="G17" s="7" t="s">
        <v>71</v>
      </c>
      <c r="H17" t="s">
        <v>70</v>
      </c>
    </row>
    <row r="18" spans="1:8" ht="30" customHeight="1" thickBot="1">
      <c r="A18" s="100" t="s">
        <v>58</v>
      </c>
      <c r="B18" s="101"/>
      <c r="G18" s="11" t="s">
        <v>50</v>
      </c>
      <c r="H18">
        <v>1</v>
      </c>
    </row>
    <row r="19" spans="1:8" ht="30" customHeight="1" thickBot="1">
      <c r="A19" s="29" t="s">
        <v>72</v>
      </c>
      <c r="B19" s="64" t="s">
        <v>59</v>
      </c>
      <c r="G19" s="11" t="s">
        <v>51</v>
      </c>
      <c r="H19">
        <v>3</v>
      </c>
    </row>
    <row r="20" spans="1:8" ht="30" customHeight="1" thickBot="1">
      <c r="A20" s="15" t="s">
        <v>43</v>
      </c>
      <c r="B20" s="30">
        <f>VLOOKUP(B19,G27:H29,2,FALSE)</f>
        <v>1</v>
      </c>
      <c r="G20" s="11" t="s">
        <v>52</v>
      </c>
      <c r="H20">
        <v>5</v>
      </c>
    </row>
    <row r="21" spans="1:8" ht="30" customHeight="1">
      <c r="A21" s="100" t="s">
        <v>61</v>
      </c>
      <c r="B21" s="101"/>
    </row>
    <row r="22" spans="1:8" ht="30" customHeight="1" thickBot="1">
      <c r="A22" s="29" t="s">
        <v>62</v>
      </c>
      <c r="B22" s="64" t="s">
        <v>64</v>
      </c>
      <c r="G22" s="7" t="s">
        <v>71</v>
      </c>
      <c r="H22" t="s">
        <v>70</v>
      </c>
    </row>
    <row r="23" spans="1:8" ht="30" customHeight="1" thickBot="1">
      <c r="A23" s="15" t="s">
        <v>43</v>
      </c>
      <c r="B23" s="30">
        <f>VLOOKUP(B22,G31:H36,2,FALSE)</f>
        <v>2</v>
      </c>
      <c r="G23" s="11" t="s">
        <v>55</v>
      </c>
      <c r="H23">
        <v>1</v>
      </c>
    </row>
    <row r="24" spans="1:8" ht="30" customHeight="1" thickBot="1">
      <c r="A24" s="19" t="s">
        <v>68</v>
      </c>
      <c r="B24" s="31">
        <f>IFERROR((B8+B11+B14+B17+B20+B23)/6,"-")</f>
        <v>2.6666666666666665</v>
      </c>
      <c r="G24" s="13" t="s">
        <v>56</v>
      </c>
      <c r="H24">
        <v>3</v>
      </c>
    </row>
    <row r="25" spans="1:8" ht="30" customHeight="1" thickBot="1">
      <c r="A25" s="111" t="s">
        <v>69</v>
      </c>
      <c r="B25" s="112"/>
      <c r="G25" s="11" t="s">
        <v>57</v>
      </c>
      <c r="H25">
        <v>5</v>
      </c>
    </row>
    <row r="26" spans="1:8" ht="9.75" customHeight="1" thickBot="1"/>
    <row r="27" spans="1:8" ht="30" customHeight="1" thickBot="1">
      <c r="A27" s="107" t="s">
        <v>78</v>
      </c>
      <c r="B27" s="108"/>
      <c r="G27" s="7" t="s">
        <v>71</v>
      </c>
      <c r="H27" t="s">
        <v>70</v>
      </c>
    </row>
    <row r="28" spans="1:8" ht="30" customHeight="1" thickBot="1">
      <c r="A28" s="100" t="s">
        <v>79</v>
      </c>
      <c r="B28" s="101"/>
      <c r="G28" s="11" t="s">
        <v>59</v>
      </c>
      <c r="H28">
        <v>1</v>
      </c>
    </row>
    <row r="29" spans="1:8" ht="66.75" customHeight="1" thickBot="1">
      <c r="A29" s="29" t="s">
        <v>80</v>
      </c>
      <c r="B29" s="64" t="s">
        <v>96</v>
      </c>
      <c r="G29" s="11" t="s">
        <v>60</v>
      </c>
      <c r="H29">
        <v>5</v>
      </c>
    </row>
    <row r="30" spans="1:8" ht="30" customHeight="1" thickBot="1">
      <c r="A30" s="15" t="s">
        <v>43</v>
      </c>
      <c r="B30" s="30">
        <f>VLOOKUP(B29,G38:H43,2,FALSE)</f>
        <v>1</v>
      </c>
    </row>
    <row r="31" spans="1:8" ht="30" customHeight="1" thickBot="1">
      <c r="A31" s="100" t="s">
        <v>81</v>
      </c>
      <c r="B31" s="101"/>
      <c r="G31" s="7" t="s">
        <v>71</v>
      </c>
      <c r="H31" t="s">
        <v>70</v>
      </c>
    </row>
    <row r="32" spans="1:8" ht="42" customHeight="1" thickBot="1">
      <c r="A32" s="29" t="s">
        <v>82</v>
      </c>
      <c r="B32" s="64" t="s">
        <v>59</v>
      </c>
      <c r="G32" s="11" t="s">
        <v>63</v>
      </c>
      <c r="H32">
        <v>1</v>
      </c>
    </row>
    <row r="33" spans="1:8" ht="43.5" customHeight="1" thickBot="1">
      <c r="A33" s="15" t="s">
        <v>43</v>
      </c>
      <c r="B33" s="30">
        <f>VLOOKUP(B32,G27:H29,2,FALSE)</f>
        <v>1</v>
      </c>
      <c r="G33" s="11" t="s">
        <v>64</v>
      </c>
      <c r="H33">
        <v>2</v>
      </c>
    </row>
    <row r="34" spans="1:8" ht="30" customHeight="1" thickBot="1">
      <c r="A34" s="100" t="s">
        <v>83</v>
      </c>
      <c r="B34" s="101"/>
      <c r="G34" s="11" t="s">
        <v>65</v>
      </c>
      <c r="H34">
        <v>3</v>
      </c>
    </row>
    <row r="35" spans="1:8" ht="30" customHeight="1" thickBot="1">
      <c r="A35" s="29" t="s">
        <v>84</v>
      </c>
      <c r="B35" s="64" t="s">
        <v>85</v>
      </c>
      <c r="G35" s="11" t="s">
        <v>66</v>
      </c>
      <c r="H35">
        <v>4</v>
      </c>
    </row>
    <row r="36" spans="1:8" ht="30" customHeight="1" thickBot="1">
      <c r="A36" s="15" t="s">
        <v>43</v>
      </c>
      <c r="B36" s="30">
        <f>VLOOKUP(B35,G48:H54,2,FALSE)</f>
        <v>0</v>
      </c>
      <c r="G36" s="11" t="s">
        <v>67</v>
      </c>
      <c r="H36">
        <v>5</v>
      </c>
    </row>
    <row r="37" spans="1:8" ht="30" customHeight="1">
      <c r="A37" s="100" t="s">
        <v>91</v>
      </c>
      <c r="B37" s="101"/>
    </row>
    <row r="38" spans="1:8" ht="30" customHeight="1" thickBot="1">
      <c r="A38" s="29" t="s">
        <v>92</v>
      </c>
      <c r="B38" s="64" t="s">
        <v>103</v>
      </c>
      <c r="G38" s="7" t="s">
        <v>71</v>
      </c>
      <c r="H38" t="s">
        <v>70</v>
      </c>
    </row>
    <row r="39" spans="1:8" ht="30" customHeight="1" thickBot="1">
      <c r="A39" s="15" t="s">
        <v>43</v>
      </c>
      <c r="B39" s="30">
        <f>VLOOKUP(B38,G56:H61,2,FALSE)</f>
        <v>3</v>
      </c>
      <c r="G39" s="7" t="s">
        <v>96</v>
      </c>
      <c r="H39">
        <v>1</v>
      </c>
    </row>
    <row r="40" spans="1:8" ht="30" customHeight="1" thickBot="1">
      <c r="A40" s="32" t="s">
        <v>93</v>
      </c>
      <c r="B40" s="31">
        <f>IFERROR((B30+B33+B36+B39)/4,"-")</f>
        <v>1.25</v>
      </c>
      <c r="G40" s="7" t="s">
        <v>97</v>
      </c>
      <c r="H40">
        <v>2</v>
      </c>
    </row>
    <row r="41" spans="1:8" ht="30" customHeight="1" thickBot="1">
      <c r="A41" s="111" t="s">
        <v>94</v>
      </c>
      <c r="B41" s="112"/>
      <c r="G41" s="7" t="s">
        <v>98</v>
      </c>
      <c r="H41">
        <v>3</v>
      </c>
    </row>
    <row r="42" spans="1:8" ht="30" customHeight="1" thickBot="1">
      <c r="A42" s="20"/>
      <c r="B42" s="20"/>
      <c r="G42" s="7" t="s">
        <v>99</v>
      </c>
      <c r="H42">
        <v>4</v>
      </c>
    </row>
    <row r="43" spans="1:8" ht="30" customHeight="1" thickBot="1">
      <c r="A43" s="107" t="s">
        <v>95</v>
      </c>
      <c r="B43" s="115"/>
      <c r="G43" s="7" t="s">
        <v>100</v>
      </c>
      <c r="H43">
        <v>5</v>
      </c>
    </row>
    <row r="44" spans="1:8" ht="30" customHeight="1" thickBot="1">
      <c r="A44" s="33" t="s">
        <v>108</v>
      </c>
      <c r="B44" s="31">
        <f>IF(OR(B8="-",B11="-",B14="-",B17="-",B20="-",B23="-",B30="-",B33="-",B36="-",B39="-"),"Presenti campi non compilati",IFERROR(B24*B40,"-"))</f>
        <v>3.333333333333333</v>
      </c>
    </row>
    <row r="45" spans="1:8" ht="30" customHeight="1" thickBot="1">
      <c r="A45" s="34"/>
      <c r="B45" s="35"/>
    </row>
    <row r="46" spans="1:8" ht="30" customHeight="1" thickBot="1">
      <c r="A46" s="107" t="s">
        <v>112</v>
      </c>
      <c r="B46" s="115"/>
    </row>
    <row r="47" spans="1:8" ht="47.25" customHeight="1" thickBot="1">
      <c r="A47" s="113" t="s">
        <v>344</v>
      </c>
      <c r="B47" s="114"/>
    </row>
    <row r="48" spans="1:8" ht="12.75" customHeight="1" thickBot="1">
      <c r="G48" s="7" t="s">
        <v>71</v>
      </c>
      <c r="H48" t="s">
        <v>70</v>
      </c>
    </row>
    <row r="49" spans="7:8" ht="7.5" customHeight="1" thickBot="1">
      <c r="G49" s="7" t="s">
        <v>85</v>
      </c>
      <c r="H49">
        <v>0</v>
      </c>
    </row>
    <row r="50" spans="7:8" ht="30" customHeight="1" thickBot="1">
      <c r="G50" s="7" t="s">
        <v>86</v>
      </c>
      <c r="H50">
        <v>1</v>
      </c>
    </row>
    <row r="51" spans="7:8" ht="30" customHeight="1" thickBot="1">
      <c r="G51" s="7" t="s">
        <v>87</v>
      </c>
      <c r="H51">
        <v>2</v>
      </c>
    </row>
    <row r="52" spans="7:8" ht="30" customHeight="1" thickBot="1">
      <c r="G52" s="7" t="s">
        <v>88</v>
      </c>
      <c r="H52">
        <v>3</v>
      </c>
    </row>
    <row r="53" spans="7:8" ht="30" customHeight="1" thickBot="1">
      <c r="G53" s="7" t="s">
        <v>89</v>
      </c>
      <c r="H53">
        <v>4</v>
      </c>
    </row>
    <row r="54" spans="7:8" ht="30" customHeight="1" thickBot="1">
      <c r="G54" s="7" t="s">
        <v>90</v>
      </c>
      <c r="H54">
        <v>5</v>
      </c>
    </row>
    <row r="55" spans="7:8" ht="30" customHeight="1"/>
    <row r="56" spans="7:8" ht="30" customHeight="1" thickBot="1">
      <c r="G56" s="7" t="s">
        <v>71</v>
      </c>
      <c r="H56" t="s">
        <v>70</v>
      </c>
    </row>
    <row r="57" spans="7:8" ht="30" customHeight="1" thickBot="1">
      <c r="G57" s="7" t="s">
        <v>104</v>
      </c>
      <c r="H57">
        <v>1</v>
      </c>
    </row>
    <row r="58" spans="7:8" ht="30" customHeight="1" thickBot="1">
      <c r="G58" s="7" t="s">
        <v>105</v>
      </c>
      <c r="H58">
        <v>2</v>
      </c>
    </row>
    <row r="59" spans="7:8" ht="30" customHeight="1" thickBot="1">
      <c r="G59" s="7" t="s">
        <v>103</v>
      </c>
      <c r="H59">
        <v>3</v>
      </c>
    </row>
    <row r="60" spans="7:8" ht="30" customHeight="1" thickBot="1">
      <c r="G60" s="7" t="s">
        <v>106</v>
      </c>
      <c r="H60">
        <v>4</v>
      </c>
    </row>
    <row r="61" spans="7:8" ht="30" customHeight="1" thickBot="1">
      <c r="G61" s="7" t="s">
        <v>107</v>
      </c>
      <c r="H61">
        <v>5</v>
      </c>
    </row>
    <row r="62" spans="7:8" ht="30" customHeight="1"/>
    <row r="63" spans="7:8" ht="30" customHeight="1"/>
    <row r="64" spans="7:8" ht="30" customHeight="1"/>
    <row r="65" ht="30" customHeight="1"/>
    <row r="66" ht="30" customHeight="1"/>
    <row r="67" ht="30" customHeight="1"/>
    <row r="68" ht="30" customHeight="1"/>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9.xml><?xml version="1.0" encoding="utf-8"?>
<worksheet xmlns="http://schemas.openxmlformats.org/spreadsheetml/2006/main" xmlns:r="http://schemas.openxmlformats.org/officeDocument/2006/relationships">
  <dimension ref="A1:H68"/>
  <sheetViews>
    <sheetView zoomScaleNormal="100" zoomScaleSheetLayoutView="100" workbookViewId="0">
      <selection activeCell="A3" sqref="A3:B3"/>
    </sheetView>
  </sheetViews>
  <sheetFormatPr defaultColWidth="8.85546875" defaultRowHeight="15"/>
  <cols>
    <col min="1" max="1" width="85.7109375" customWidth="1"/>
    <col min="2" max="2" width="42" customWidth="1"/>
    <col min="3" max="3" width="5.42578125" customWidth="1"/>
    <col min="7" max="7" width="43.140625" hidden="1" customWidth="1"/>
    <col min="8" max="8" width="9.140625" hidden="1" customWidth="1"/>
  </cols>
  <sheetData>
    <row r="1" spans="1:8" ht="15.75" thickBot="1"/>
    <row r="2" spans="1:8" ht="24" customHeight="1" thickBot="1">
      <c r="A2" s="14" t="s">
        <v>73</v>
      </c>
      <c r="B2" s="18">
        <f>IF(F2="SI",'Indice Schede'!B47,"non utilizzata")</f>
        <v>36</v>
      </c>
      <c r="D2" s="102" t="s">
        <v>74</v>
      </c>
      <c r="E2" s="103"/>
      <c r="F2" s="66" t="s">
        <v>30</v>
      </c>
      <c r="H2" t="s">
        <v>30</v>
      </c>
    </row>
    <row r="3" spans="1:8" ht="45" customHeight="1" thickBot="1">
      <c r="A3" s="109" t="s">
        <v>345</v>
      </c>
      <c r="B3" s="110"/>
      <c r="F3" s="67"/>
      <c r="H3" t="s">
        <v>31</v>
      </c>
    </row>
    <row r="4" spans="1:8" ht="31.5" customHeight="1" thickBot="1">
      <c r="A4" s="107" t="s">
        <v>33</v>
      </c>
      <c r="B4" s="108"/>
      <c r="D4" s="104" t="s">
        <v>75</v>
      </c>
      <c r="E4" s="105"/>
      <c r="F4" s="106"/>
    </row>
    <row r="5" spans="1:8" ht="15.75" thickBot="1">
      <c r="A5" s="16" t="s">
        <v>34</v>
      </c>
      <c r="B5" s="17" t="s">
        <v>35</v>
      </c>
      <c r="G5" s="9" t="s">
        <v>71</v>
      </c>
      <c r="H5" t="s">
        <v>70</v>
      </c>
    </row>
    <row r="6" spans="1:8" ht="30" customHeight="1" thickBot="1">
      <c r="A6" s="100" t="s">
        <v>36</v>
      </c>
      <c r="B6" s="101"/>
      <c r="G6" s="10" t="s">
        <v>38</v>
      </c>
      <c r="H6">
        <v>1</v>
      </c>
    </row>
    <row r="7" spans="1:8" ht="30" customHeight="1" thickBot="1">
      <c r="A7" s="24" t="s">
        <v>37</v>
      </c>
      <c r="B7" s="64" t="s">
        <v>39</v>
      </c>
      <c r="G7" s="8" t="s">
        <v>39</v>
      </c>
      <c r="H7">
        <v>2</v>
      </c>
    </row>
    <row r="8" spans="1:8" ht="30" customHeight="1" thickBot="1">
      <c r="A8" s="23" t="s">
        <v>43</v>
      </c>
      <c r="B8" s="22">
        <f>VLOOKUP(B7,G5:H10,2,FALSE)</f>
        <v>2</v>
      </c>
      <c r="G8" s="7" t="s">
        <v>40</v>
      </c>
      <c r="H8">
        <v>3</v>
      </c>
    </row>
    <row r="9" spans="1:8" ht="30" customHeight="1" thickBot="1">
      <c r="A9" s="100" t="s">
        <v>44</v>
      </c>
      <c r="B9" s="101"/>
      <c r="G9" s="7" t="s">
        <v>41</v>
      </c>
      <c r="H9">
        <v>4</v>
      </c>
    </row>
    <row r="10" spans="1:8" ht="30" customHeight="1" thickBot="1">
      <c r="A10" s="25" t="s">
        <v>45</v>
      </c>
      <c r="B10" s="65" t="s">
        <v>47</v>
      </c>
      <c r="G10" s="7" t="s">
        <v>42</v>
      </c>
      <c r="H10">
        <v>5</v>
      </c>
    </row>
    <row r="11" spans="1:8" ht="30" customHeight="1" thickBot="1">
      <c r="A11" s="26" t="s">
        <v>43</v>
      </c>
      <c r="B11" s="22">
        <f>VLOOKUP(B10,G13:H15,2,FALSE)</f>
        <v>5</v>
      </c>
    </row>
    <row r="12" spans="1:8" ht="30" customHeight="1">
      <c r="A12" s="100" t="s">
        <v>48</v>
      </c>
      <c r="B12" s="101"/>
      <c r="G12" s="12"/>
    </row>
    <row r="13" spans="1:8" ht="30" customHeight="1" thickBot="1">
      <c r="A13" s="27" t="s">
        <v>49</v>
      </c>
      <c r="B13" s="65" t="s">
        <v>50</v>
      </c>
      <c r="G13" s="7" t="s">
        <v>71</v>
      </c>
      <c r="H13" t="s">
        <v>70</v>
      </c>
    </row>
    <row r="14" spans="1:8" ht="30" customHeight="1" thickBot="1">
      <c r="A14" s="26" t="s">
        <v>43</v>
      </c>
      <c r="B14" s="22">
        <f>VLOOKUP(B13,G17:H20,2,FALSE)</f>
        <v>1</v>
      </c>
      <c r="G14" s="7" t="s">
        <v>46</v>
      </c>
      <c r="H14">
        <v>2</v>
      </c>
    </row>
    <row r="15" spans="1:8" ht="30" customHeight="1" thickBot="1">
      <c r="A15" s="100" t="s">
        <v>53</v>
      </c>
      <c r="B15" s="101"/>
      <c r="G15" s="7" t="s">
        <v>47</v>
      </c>
      <c r="H15">
        <v>5</v>
      </c>
    </row>
    <row r="16" spans="1:8" ht="39" customHeight="1">
      <c r="A16" s="28" t="s">
        <v>54</v>
      </c>
      <c r="B16" s="64" t="s">
        <v>57</v>
      </c>
    </row>
    <row r="17" spans="1:8" ht="30" customHeight="1" thickBot="1">
      <c r="A17" s="15" t="s">
        <v>43</v>
      </c>
      <c r="B17" s="30">
        <f>VLOOKUP(B16,G22:H25,2,FALSE)</f>
        <v>5</v>
      </c>
      <c r="G17" s="7" t="s">
        <v>71</v>
      </c>
      <c r="H17" t="s">
        <v>70</v>
      </c>
    </row>
    <row r="18" spans="1:8" ht="30" customHeight="1" thickBot="1">
      <c r="A18" s="100" t="s">
        <v>58</v>
      </c>
      <c r="B18" s="101"/>
      <c r="G18" s="11" t="s">
        <v>50</v>
      </c>
      <c r="H18">
        <v>1</v>
      </c>
    </row>
    <row r="19" spans="1:8" ht="30" customHeight="1" thickBot="1">
      <c r="A19" s="29" t="s">
        <v>72</v>
      </c>
      <c r="B19" s="64" t="s">
        <v>59</v>
      </c>
      <c r="G19" s="11" t="s">
        <v>51</v>
      </c>
      <c r="H19">
        <v>3</v>
      </c>
    </row>
    <row r="20" spans="1:8" ht="30" customHeight="1" thickBot="1">
      <c r="A20" s="15" t="s">
        <v>43</v>
      </c>
      <c r="B20" s="30">
        <f>VLOOKUP(B19,G27:H29,2,FALSE)</f>
        <v>1</v>
      </c>
      <c r="G20" s="11" t="s">
        <v>52</v>
      </c>
      <c r="H20">
        <v>5</v>
      </c>
    </row>
    <row r="21" spans="1:8" ht="30" customHeight="1">
      <c r="A21" s="100" t="s">
        <v>61</v>
      </c>
      <c r="B21" s="101"/>
    </row>
    <row r="22" spans="1:8" ht="30" customHeight="1" thickBot="1">
      <c r="A22" s="29" t="s">
        <v>62</v>
      </c>
      <c r="B22" s="64" t="s">
        <v>63</v>
      </c>
      <c r="G22" s="7" t="s">
        <v>71</v>
      </c>
      <c r="H22" t="s">
        <v>70</v>
      </c>
    </row>
    <row r="23" spans="1:8" ht="30" customHeight="1" thickBot="1">
      <c r="A23" s="15" t="s">
        <v>43</v>
      </c>
      <c r="B23" s="30">
        <v>4</v>
      </c>
      <c r="G23" s="11" t="s">
        <v>55</v>
      </c>
      <c r="H23">
        <v>1</v>
      </c>
    </row>
    <row r="24" spans="1:8" ht="30" customHeight="1" thickBot="1">
      <c r="A24" s="19" t="s">
        <v>68</v>
      </c>
      <c r="B24" s="31">
        <f>IFERROR((B8+B11+B14+B17+B20+B23)/6,"-")</f>
        <v>3</v>
      </c>
      <c r="G24" s="13" t="s">
        <v>56</v>
      </c>
      <c r="H24">
        <v>3</v>
      </c>
    </row>
    <row r="25" spans="1:8" ht="30" customHeight="1" thickBot="1">
      <c r="A25" s="111" t="s">
        <v>69</v>
      </c>
      <c r="B25" s="112"/>
      <c r="G25" s="11" t="s">
        <v>57</v>
      </c>
      <c r="H25">
        <v>5</v>
      </c>
    </row>
    <row r="26" spans="1:8" ht="9.75" customHeight="1" thickBot="1"/>
    <row r="27" spans="1:8" ht="30" customHeight="1" thickBot="1">
      <c r="A27" s="107" t="s">
        <v>78</v>
      </c>
      <c r="B27" s="108"/>
      <c r="G27" s="7" t="s">
        <v>71</v>
      </c>
      <c r="H27" t="s">
        <v>70</v>
      </c>
    </row>
    <row r="28" spans="1:8" ht="30" customHeight="1" thickBot="1">
      <c r="A28" s="100" t="s">
        <v>79</v>
      </c>
      <c r="B28" s="101"/>
      <c r="G28" s="11" t="s">
        <v>59</v>
      </c>
      <c r="H28">
        <v>1</v>
      </c>
    </row>
    <row r="29" spans="1:8" ht="66.75" customHeight="1" thickBot="1">
      <c r="A29" s="29" t="s">
        <v>80</v>
      </c>
      <c r="B29" s="64" t="s">
        <v>96</v>
      </c>
      <c r="G29" s="11" t="s">
        <v>60</v>
      </c>
      <c r="H29">
        <v>5</v>
      </c>
    </row>
    <row r="30" spans="1:8" ht="30" customHeight="1" thickBot="1">
      <c r="A30" s="15" t="s">
        <v>43</v>
      </c>
      <c r="B30" s="30">
        <f>VLOOKUP(B29,G38:H43,2,FALSE)</f>
        <v>1</v>
      </c>
    </row>
    <row r="31" spans="1:8" ht="30" customHeight="1" thickBot="1">
      <c r="A31" s="100" t="s">
        <v>81</v>
      </c>
      <c r="B31" s="101"/>
      <c r="G31" s="7" t="s">
        <v>71</v>
      </c>
      <c r="H31" t="s">
        <v>70</v>
      </c>
    </row>
    <row r="32" spans="1:8" ht="42" customHeight="1" thickBot="1">
      <c r="A32" s="29" t="s">
        <v>82</v>
      </c>
      <c r="B32" s="64" t="s">
        <v>59</v>
      </c>
      <c r="G32" s="11" t="s">
        <v>63</v>
      </c>
      <c r="H32">
        <v>1</v>
      </c>
    </row>
    <row r="33" spans="1:8" ht="43.5" customHeight="1" thickBot="1">
      <c r="A33" s="15" t="s">
        <v>43</v>
      </c>
      <c r="B33" s="30">
        <f>VLOOKUP(B32,G27:H29,2,FALSE)</f>
        <v>1</v>
      </c>
      <c r="G33" s="11" t="s">
        <v>64</v>
      </c>
      <c r="H33">
        <v>2</v>
      </c>
    </row>
    <row r="34" spans="1:8" ht="30" customHeight="1" thickBot="1">
      <c r="A34" s="100" t="s">
        <v>83</v>
      </c>
      <c r="B34" s="101"/>
      <c r="G34" s="11" t="s">
        <v>65</v>
      </c>
      <c r="H34">
        <v>3</v>
      </c>
    </row>
    <row r="35" spans="1:8" ht="30" customHeight="1" thickBot="1">
      <c r="A35" s="29" t="s">
        <v>84</v>
      </c>
      <c r="B35" s="64" t="s">
        <v>85</v>
      </c>
      <c r="G35" s="11" t="s">
        <v>66</v>
      </c>
      <c r="H35">
        <v>4</v>
      </c>
    </row>
    <row r="36" spans="1:8" ht="30" customHeight="1" thickBot="1">
      <c r="A36" s="15" t="s">
        <v>43</v>
      </c>
      <c r="B36" s="30">
        <f>VLOOKUP(B35,G48:H54,2,FALSE)</f>
        <v>0</v>
      </c>
      <c r="G36" s="11" t="s">
        <v>67</v>
      </c>
      <c r="H36">
        <v>5</v>
      </c>
    </row>
    <row r="37" spans="1:8" ht="30" customHeight="1">
      <c r="A37" s="100" t="s">
        <v>91</v>
      </c>
      <c r="B37" s="101"/>
    </row>
    <row r="38" spans="1:8" ht="30" customHeight="1" thickBot="1">
      <c r="A38" s="29" t="s">
        <v>92</v>
      </c>
      <c r="B38" s="64" t="s">
        <v>103</v>
      </c>
      <c r="G38" s="7" t="s">
        <v>71</v>
      </c>
      <c r="H38" t="s">
        <v>70</v>
      </c>
    </row>
    <row r="39" spans="1:8" ht="30" customHeight="1" thickBot="1">
      <c r="A39" s="15" t="s">
        <v>43</v>
      </c>
      <c r="B39" s="30">
        <f>VLOOKUP(B38,G56:H61,2,FALSE)</f>
        <v>3</v>
      </c>
      <c r="G39" s="7" t="s">
        <v>96</v>
      </c>
      <c r="H39">
        <v>1</v>
      </c>
    </row>
    <row r="40" spans="1:8" ht="30" customHeight="1" thickBot="1">
      <c r="A40" s="32" t="s">
        <v>93</v>
      </c>
      <c r="B40" s="31">
        <f>IFERROR((B30+B33+B36+B39)/4,"-")</f>
        <v>1.25</v>
      </c>
      <c r="G40" s="7" t="s">
        <v>97</v>
      </c>
      <c r="H40">
        <v>2</v>
      </c>
    </row>
    <row r="41" spans="1:8" ht="30" customHeight="1" thickBot="1">
      <c r="A41" s="111" t="s">
        <v>94</v>
      </c>
      <c r="B41" s="112"/>
      <c r="G41" s="7" t="s">
        <v>98</v>
      </c>
      <c r="H41">
        <v>3</v>
      </c>
    </row>
    <row r="42" spans="1:8" ht="30" customHeight="1" thickBot="1">
      <c r="A42" s="20"/>
      <c r="B42" s="20"/>
      <c r="G42" s="7" t="s">
        <v>99</v>
      </c>
      <c r="H42">
        <v>4</v>
      </c>
    </row>
    <row r="43" spans="1:8" ht="30" customHeight="1" thickBot="1">
      <c r="A43" s="107" t="s">
        <v>95</v>
      </c>
      <c r="B43" s="115"/>
      <c r="G43" s="7" t="s">
        <v>100</v>
      </c>
      <c r="H43">
        <v>5</v>
      </c>
    </row>
    <row r="44" spans="1:8" ht="30" customHeight="1" thickBot="1">
      <c r="A44" s="33" t="s">
        <v>108</v>
      </c>
      <c r="B44" s="31">
        <f>IF(OR(B8="-",B11="-",B14="-",B17="-",B20="-",B23="-",B30="-",B33="-",B36="-",B39="-"),"Presenti campi non compilati",IFERROR(B24*B40,"-"))</f>
        <v>3.75</v>
      </c>
    </row>
    <row r="45" spans="1:8" ht="30" customHeight="1" thickBot="1">
      <c r="A45" s="34"/>
      <c r="B45" s="35"/>
    </row>
    <row r="46" spans="1:8" ht="30" customHeight="1" thickBot="1">
      <c r="A46" s="107" t="s">
        <v>112</v>
      </c>
      <c r="B46" s="115"/>
    </row>
    <row r="47" spans="1:8" ht="33" customHeight="1" thickBot="1">
      <c r="A47" s="113" t="s">
        <v>233</v>
      </c>
      <c r="B47" s="114"/>
    </row>
    <row r="48" spans="1:8" ht="12.75" customHeight="1" thickBot="1">
      <c r="G48" s="7" t="s">
        <v>71</v>
      </c>
      <c r="H48" t="s">
        <v>70</v>
      </c>
    </row>
    <row r="49" spans="7:8" ht="7.5" customHeight="1" thickBot="1">
      <c r="G49" s="7" t="s">
        <v>85</v>
      </c>
      <c r="H49">
        <v>0</v>
      </c>
    </row>
    <row r="50" spans="7:8" ht="30" customHeight="1" thickBot="1">
      <c r="G50" s="7" t="s">
        <v>86</v>
      </c>
      <c r="H50">
        <v>1</v>
      </c>
    </row>
    <row r="51" spans="7:8" ht="30" customHeight="1" thickBot="1">
      <c r="G51" s="7" t="s">
        <v>87</v>
      </c>
      <c r="H51">
        <v>2</v>
      </c>
    </row>
    <row r="52" spans="7:8" ht="30" customHeight="1" thickBot="1">
      <c r="G52" s="7" t="s">
        <v>88</v>
      </c>
      <c r="H52">
        <v>3</v>
      </c>
    </row>
    <row r="53" spans="7:8" ht="30" customHeight="1" thickBot="1">
      <c r="G53" s="7" t="s">
        <v>89</v>
      </c>
      <c r="H53">
        <v>4</v>
      </c>
    </row>
    <row r="54" spans="7:8" ht="30" customHeight="1" thickBot="1">
      <c r="G54" s="7" t="s">
        <v>90</v>
      </c>
      <c r="H54">
        <v>5</v>
      </c>
    </row>
    <row r="55" spans="7:8" ht="30" customHeight="1"/>
    <row r="56" spans="7:8" ht="30" customHeight="1" thickBot="1">
      <c r="G56" s="7" t="s">
        <v>71</v>
      </c>
      <c r="H56" t="s">
        <v>70</v>
      </c>
    </row>
    <row r="57" spans="7:8" ht="30" customHeight="1" thickBot="1">
      <c r="G57" s="7" t="s">
        <v>104</v>
      </c>
      <c r="H57">
        <v>1</v>
      </c>
    </row>
    <row r="58" spans="7:8" ht="30" customHeight="1" thickBot="1">
      <c r="G58" s="7" t="s">
        <v>105</v>
      </c>
      <c r="H58">
        <v>2</v>
      </c>
    </row>
    <row r="59" spans="7:8" ht="30" customHeight="1" thickBot="1">
      <c r="G59" s="7" t="s">
        <v>103</v>
      </c>
      <c r="H59">
        <v>3</v>
      </c>
    </row>
    <row r="60" spans="7:8" ht="30" customHeight="1" thickBot="1">
      <c r="G60" s="7" t="s">
        <v>106</v>
      </c>
      <c r="H60">
        <v>4</v>
      </c>
    </row>
    <row r="61" spans="7:8" ht="30" customHeight="1" thickBot="1">
      <c r="G61" s="7" t="s">
        <v>107</v>
      </c>
      <c r="H61">
        <v>5</v>
      </c>
    </row>
    <row r="62" spans="7:8" ht="30" customHeight="1"/>
    <row r="63" spans="7:8" ht="30" customHeight="1"/>
    <row r="64" spans="7:8" ht="30" customHeight="1"/>
    <row r="65" ht="30" customHeight="1"/>
    <row r="66" ht="30" customHeight="1"/>
    <row r="67" ht="30" customHeight="1"/>
    <row r="68" ht="30" customHeight="1"/>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0.xml><?xml version="1.0" encoding="utf-8"?>
<worksheet xmlns="http://schemas.openxmlformats.org/spreadsheetml/2006/main" xmlns:r="http://schemas.openxmlformats.org/officeDocument/2006/relationships">
  <dimension ref="A1:H68"/>
  <sheetViews>
    <sheetView topLeftCell="A46" zoomScaleNormal="100" zoomScaleSheetLayoutView="100" workbookViewId="0">
      <selection activeCell="A47" sqref="A47:B47"/>
    </sheetView>
  </sheetViews>
  <sheetFormatPr defaultColWidth="8.85546875" defaultRowHeight="15"/>
  <cols>
    <col min="1" max="1" width="85.7109375" customWidth="1"/>
    <col min="2" max="2" width="42" customWidth="1"/>
    <col min="3" max="3" width="5.42578125" customWidth="1"/>
    <col min="7" max="7" width="43.140625" hidden="1" customWidth="1"/>
    <col min="8" max="8" width="9.140625" hidden="1" customWidth="1"/>
  </cols>
  <sheetData>
    <row r="1" spans="1:8" ht="15.75" thickBot="1"/>
    <row r="2" spans="1:8" ht="24" customHeight="1" thickBot="1">
      <c r="A2" s="14" t="s">
        <v>73</v>
      </c>
      <c r="B2" s="18">
        <f>IF(F2="SI",'Indice Schede'!B48,"non utilizzata")</f>
        <v>37</v>
      </c>
      <c r="D2" s="102" t="s">
        <v>74</v>
      </c>
      <c r="E2" s="103"/>
      <c r="F2" s="66" t="s">
        <v>30</v>
      </c>
      <c r="H2" t="s">
        <v>30</v>
      </c>
    </row>
    <row r="3" spans="1:8" ht="45" customHeight="1" thickBot="1">
      <c r="A3" s="109" t="s">
        <v>235</v>
      </c>
      <c r="B3" s="110"/>
      <c r="H3" t="s">
        <v>31</v>
      </c>
    </row>
    <row r="4" spans="1:8" ht="31.5" customHeight="1" thickBot="1">
      <c r="A4" s="107" t="s">
        <v>33</v>
      </c>
      <c r="B4" s="108"/>
      <c r="D4" s="104" t="s">
        <v>75</v>
      </c>
      <c r="E4" s="105"/>
      <c r="F4" s="106"/>
    </row>
    <row r="5" spans="1:8" ht="15.75" thickBot="1">
      <c r="A5" s="16" t="s">
        <v>34</v>
      </c>
      <c r="B5" s="17" t="s">
        <v>35</v>
      </c>
      <c r="G5" s="9" t="s">
        <v>71</v>
      </c>
      <c r="H5" t="s">
        <v>70</v>
      </c>
    </row>
    <row r="6" spans="1:8" ht="30" customHeight="1" thickBot="1">
      <c r="A6" s="100" t="s">
        <v>36</v>
      </c>
      <c r="B6" s="101"/>
      <c r="G6" s="10" t="s">
        <v>38</v>
      </c>
      <c r="H6">
        <v>1</v>
      </c>
    </row>
    <row r="7" spans="1:8" ht="30" customHeight="1" thickBot="1">
      <c r="A7" s="24" t="s">
        <v>37</v>
      </c>
      <c r="B7" s="64" t="s">
        <v>39</v>
      </c>
      <c r="G7" s="8" t="s">
        <v>39</v>
      </c>
      <c r="H7">
        <v>2</v>
      </c>
    </row>
    <row r="8" spans="1:8" ht="30" customHeight="1" thickBot="1">
      <c r="A8" s="23" t="s">
        <v>43</v>
      </c>
      <c r="B8" s="22">
        <f>VLOOKUP(B7,G5:H10,2,FALSE)</f>
        <v>2</v>
      </c>
      <c r="G8" s="7" t="s">
        <v>40</v>
      </c>
      <c r="H8">
        <v>3</v>
      </c>
    </row>
    <row r="9" spans="1:8" ht="30" customHeight="1" thickBot="1">
      <c r="A9" s="100" t="s">
        <v>44</v>
      </c>
      <c r="B9" s="101"/>
      <c r="G9" s="7" t="s">
        <v>41</v>
      </c>
      <c r="H9">
        <v>4</v>
      </c>
    </row>
    <row r="10" spans="1:8" ht="30" customHeight="1" thickBot="1">
      <c r="A10" s="25" t="s">
        <v>45</v>
      </c>
      <c r="B10" s="65" t="s">
        <v>46</v>
      </c>
      <c r="G10" s="7" t="s">
        <v>42</v>
      </c>
      <c r="H10">
        <v>5</v>
      </c>
    </row>
    <row r="11" spans="1:8" ht="30" customHeight="1" thickBot="1">
      <c r="A11" s="26" t="s">
        <v>43</v>
      </c>
      <c r="B11" s="22">
        <v>5</v>
      </c>
    </row>
    <row r="12" spans="1:8" ht="30" customHeight="1">
      <c r="A12" s="100" t="s">
        <v>48</v>
      </c>
      <c r="B12" s="101"/>
      <c r="G12" s="12"/>
    </row>
    <row r="13" spans="1:8" ht="30" customHeight="1" thickBot="1">
      <c r="A13" s="27" t="s">
        <v>49</v>
      </c>
      <c r="B13" s="65" t="s">
        <v>50</v>
      </c>
      <c r="G13" s="7" t="s">
        <v>71</v>
      </c>
      <c r="H13" t="s">
        <v>70</v>
      </c>
    </row>
    <row r="14" spans="1:8" ht="30" customHeight="1" thickBot="1">
      <c r="A14" s="26" t="s">
        <v>43</v>
      </c>
      <c r="B14" s="22">
        <v>3</v>
      </c>
      <c r="G14" s="7" t="s">
        <v>46</v>
      </c>
      <c r="H14">
        <v>2</v>
      </c>
    </row>
    <row r="15" spans="1:8" ht="30" customHeight="1" thickBot="1">
      <c r="A15" s="100" t="s">
        <v>53</v>
      </c>
      <c r="B15" s="101"/>
      <c r="G15" s="7" t="s">
        <v>47</v>
      </c>
      <c r="H15">
        <v>5</v>
      </c>
    </row>
    <row r="16" spans="1:8" ht="39" customHeight="1">
      <c r="A16" s="28" t="s">
        <v>54</v>
      </c>
      <c r="B16" s="64" t="s">
        <v>55</v>
      </c>
    </row>
    <row r="17" spans="1:8" ht="30" customHeight="1" thickBot="1">
      <c r="A17" s="15" t="s">
        <v>43</v>
      </c>
      <c r="B17" s="30">
        <v>5</v>
      </c>
      <c r="G17" s="7" t="s">
        <v>71</v>
      </c>
      <c r="H17" t="s">
        <v>70</v>
      </c>
    </row>
    <row r="18" spans="1:8" ht="30" customHeight="1" thickBot="1">
      <c r="A18" s="100" t="s">
        <v>58</v>
      </c>
      <c r="B18" s="101"/>
      <c r="G18" s="11" t="s">
        <v>50</v>
      </c>
      <c r="H18">
        <v>1</v>
      </c>
    </row>
    <row r="19" spans="1:8" ht="30" customHeight="1" thickBot="1">
      <c r="A19" s="29" t="s">
        <v>72</v>
      </c>
      <c r="B19" s="64" t="s">
        <v>59</v>
      </c>
      <c r="G19" s="11" t="s">
        <v>51</v>
      </c>
      <c r="H19">
        <v>3</v>
      </c>
    </row>
    <row r="20" spans="1:8" ht="30" customHeight="1" thickBot="1">
      <c r="A20" s="15" t="s">
        <v>43</v>
      </c>
      <c r="B20" s="30">
        <f>VLOOKUP(B19,G27:H29,2,FALSE)</f>
        <v>1</v>
      </c>
      <c r="G20" s="11" t="s">
        <v>52</v>
      </c>
      <c r="H20">
        <v>5</v>
      </c>
    </row>
    <row r="21" spans="1:8" ht="30" customHeight="1">
      <c r="A21" s="100" t="s">
        <v>61</v>
      </c>
      <c r="B21" s="101"/>
    </row>
    <row r="22" spans="1:8" ht="30" customHeight="1" thickBot="1">
      <c r="A22" s="29" t="s">
        <v>62</v>
      </c>
      <c r="B22" s="64" t="s">
        <v>63</v>
      </c>
      <c r="G22" s="7" t="s">
        <v>71</v>
      </c>
      <c r="H22" t="s">
        <v>70</v>
      </c>
    </row>
    <row r="23" spans="1:8" ht="30" customHeight="1" thickBot="1">
      <c r="A23" s="15" t="s">
        <v>43</v>
      </c>
      <c r="B23" s="30">
        <v>4</v>
      </c>
      <c r="G23" s="11" t="s">
        <v>55</v>
      </c>
      <c r="H23">
        <v>1</v>
      </c>
    </row>
    <row r="24" spans="1:8" ht="30" customHeight="1" thickBot="1">
      <c r="A24" s="19" t="s">
        <v>68</v>
      </c>
      <c r="B24" s="31">
        <f>IFERROR((B8+B11+B14+B17+B20+B23)/6,"-")</f>
        <v>3.3333333333333335</v>
      </c>
      <c r="G24" s="13" t="s">
        <v>56</v>
      </c>
      <c r="H24">
        <v>3</v>
      </c>
    </row>
    <row r="25" spans="1:8" ht="30" customHeight="1" thickBot="1">
      <c r="A25" s="111" t="s">
        <v>69</v>
      </c>
      <c r="B25" s="112"/>
      <c r="G25" s="11" t="s">
        <v>57</v>
      </c>
      <c r="H25">
        <v>5</v>
      </c>
    </row>
    <row r="26" spans="1:8" ht="9.75" customHeight="1" thickBot="1"/>
    <row r="27" spans="1:8" ht="30" customHeight="1" thickBot="1">
      <c r="A27" s="107" t="s">
        <v>78</v>
      </c>
      <c r="B27" s="108"/>
      <c r="G27" s="7" t="s">
        <v>71</v>
      </c>
      <c r="H27" t="s">
        <v>70</v>
      </c>
    </row>
    <row r="28" spans="1:8" ht="30" customHeight="1" thickBot="1">
      <c r="A28" s="100" t="s">
        <v>79</v>
      </c>
      <c r="B28" s="101"/>
      <c r="G28" s="11" t="s">
        <v>59</v>
      </c>
      <c r="H28">
        <v>1</v>
      </c>
    </row>
    <row r="29" spans="1:8" ht="66.75" customHeight="1" thickBot="1">
      <c r="A29" s="29" t="s">
        <v>80</v>
      </c>
      <c r="B29" s="64" t="s">
        <v>96</v>
      </c>
      <c r="G29" s="11" t="s">
        <v>60</v>
      </c>
      <c r="H29">
        <v>5</v>
      </c>
    </row>
    <row r="30" spans="1:8" ht="30" customHeight="1" thickBot="1">
      <c r="A30" s="15" t="s">
        <v>43</v>
      </c>
      <c r="B30" s="30">
        <f>VLOOKUP(B29,G38:H43,2,FALSE)</f>
        <v>1</v>
      </c>
    </row>
    <row r="31" spans="1:8" ht="30" customHeight="1" thickBot="1">
      <c r="A31" s="100" t="s">
        <v>81</v>
      </c>
      <c r="B31" s="101"/>
      <c r="G31" s="7" t="s">
        <v>71</v>
      </c>
      <c r="H31" t="s">
        <v>70</v>
      </c>
    </row>
    <row r="32" spans="1:8" ht="42" customHeight="1" thickBot="1">
      <c r="A32" s="29" t="s">
        <v>82</v>
      </c>
      <c r="B32" s="64" t="s">
        <v>59</v>
      </c>
      <c r="G32" s="11" t="s">
        <v>63</v>
      </c>
      <c r="H32">
        <v>1</v>
      </c>
    </row>
    <row r="33" spans="1:8" ht="43.5" customHeight="1" thickBot="1">
      <c r="A33" s="15" t="s">
        <v>43</v>
      </c>
      <c r="B33" s="30">
        <f>VLOOKUP(B32,G27:H29,2,FALSE)</f>
        <v>1</v>
      </c>
      <c r="G33" s="11" t="s">
        <v>64</v>
      </c>
      <c r="H33">
        <v>2</v>
      </c>
    </row>
    <row r="34" spans="1:8" ht="30" customHeight="1" thickBot="1">
      <c r="A34" s="100" t="s">
        <v>83</v>
      </c>
      <c r="B34" s="101"/>
      <c r="G34" s="11" t="s">
        <v>65</v>
      </c>
      <c r="H34">
        <v>3</v>
      </c>
    </row>
    <row r="35" spans="1:8" ht="30" customHeight="1" thickBot="1">
      <c r="A35" s="29" t="s">
        <v>84</v>
      </c>
      <c r="B35" s="64" t="s">
        <v>85</v>
      </c>
      <c r="G35" s="11" t="s">
        <v>66</v>
      </c>
      <c r="H35">
        <v>4</v>
      </c>
    </row>
    <row r="36" spans="1:8" ht="30" customHeight="1" thickBot="1">
      <c r="A36" s="15" t="s">
        <v>43</v>
      </c>
      <c r="B36" s="30">
        <f>VLOOKUP(B35,G48:H54,2,FALSE)</f>
        <v>0</v>
      </c>
      <c r="G36" s="11" t="s">
        <v>67</v>
      </c>
      <c r="H36">
        <v>5</v>
      </c>
    </row>
    <row r="37" spans="1:8" ht="30" customHeight="1">
      <c r="A37" s="100" t="s">
        <v>91</v>
      </c>
      <c r="B37" s="101"/>
    </row>
    <row r="38" spans="1:8" ht="30" customHeight="1" thickBot="1">
      <c r="A38" s="29" t="s">
        <v>92</v>
      </c>
      <c r="B38" s="64" t="s">
        <v>107</v>
      </c>
      <c r="G38" s="7" t="s">
        <v>71</v>
      </c>
      <c r="H38" t="s">
        <v>70</v>
      </c>
    </row>
    <row r="39" spans="1:8" ht="30" customHeight="1" thickBot="1">
      <c r="A39" s="15" t="s">
        <v>43</v>
      </c>
      <c r="B39" s="30">
        <v>4</v>
      </c>
      <c r="G39" s="7" t="s">
        <v>96</v>
      </c>
      <c r="H39">
        <v>1</v>
      </c>
    </row>
    <row r="40" spans="1:8" ht="30" customHeight="1" thickBot="1">
      <c r="A40" s="32" t="s">
        <v>93</v>
      </c>
      <c r="B40" s="31">
        <f>IFERROR((B30+B33+B36+B39)/4,"-")</f>
        <v>1.5</v>
      </c>
      <c r="G40" s="7" t="s">
        <v>97</v>
      </c>
      <c r="H40">
        <v>2</v>
      </c>
    </row>
    <row r="41" spans="1:8" ht="30" customHeight="1" thickBot="1">
      <c r="A41" s="111" t="s">
        <v>94</v>
      </c>
      <c r="B41" s="112"/>
      <c r="G41" s="7" t="s">
        <v>98</v>
      </c>
      <c r="H41">
        <v>3</v>
      </c>
    </row>
    <row r="42" spans="1:8" ht="30" customHeight="1" thickBot="1">
      <c r="A42" s="20"/>
      <c r="B42" s="20"/>
      <c r="G42" s="7" t="s">
        <v>99</v>
      </c>
      <c r="H42">
        <v>4</v>
      </c>
    </row>
    <row r="43" spans="1:8" ht="30" customHeight="1" thickBot="1">
      <c r="A43" s="107" t="s">
        <v>95</v>
      </c>
      <c r="B43" s="115"/>
      <c r="G43" s="7" t="s">
        <v>100</v>
      </c>
      <c r="H43">
        <v>5</v>
      </c>
    </row>
    <row r="44" spans="1:8" ht="30" customHeight="1" thickBot="1">
      <c r="A44" s="33" t="s">
        <v>108</v>
      </c>
      <c r="B44" s="31">
        <f>IF(OR(B8="-",B11="-",B14="-",B17="-",B20="-",B23="-",B30="-",B33="-",B36="-",B39="-"),"Presenti campi non compilati",IFERROR(B24*B40,"-"))</f>
        <v>5</v>
      </c>
    </row>
    <row r="45" spans="1:8" ht="30" customHeight="1" thickBot="1">
      <c r="A45" s="34"/>
      <c r="B45" s="35"/>
    </row>
    <row r="46" spans="1:8" ht="30" customHeight="1" thickBot="1">
      <c r="A46" s="107" t="s">
        <v>112</v>
      </c>
      <c r="B46" s="115"/>
    </row>
    <row r="47" spans="1:8" ht="103.5" customHeight="1" thickBot="1">
      <c r="A47" s="116" t="s">
        <v>236</v>
      </c>
      <c r="B47" s="117"/>
    </row>
    <row r="48" spans="1:8" ht="84.75" customHeight="1" thickBot="1">
      <c r="G48" s="7" t="s">
        <v>71</v>
      </c>
      <c r="H48" t="s">
        <v>70</v>
      </c>
    </row>
    <row r="49" spans="7:8" ht="7.5" customHeight="1" thickBot="1">
      <c r="G49" s="7" t="s">
        <v>85</v>
      </c>
      <c r="H49">
        <v>0</v>
      </c>
    </row>
    <row r="50" spans="7:8" ht="30" customHeight="1" thickBot="1">
      <c r="G50" s="7" t="s">
        <v>86</v>
      </c>
      <c r="H50">
        <v>1</v>
      </c>
    </row>
    <row r="51" spans="7:8" ht="30" customHeight="1" thickBot="1">
      <c r="G51" s="7" t="s">
        <v>87</v>
      </c>
      <c r="H51">
        <v>2</v>
      </c>
    </row>
    <row r="52" spans="7:8" ht="30" customHeight="1" thickBot="1">
      <c r="G52" s="7" t="s">
        <v>88</v>
      </c>
      <c r="H52">
        <v>3</v>
      </c>
    </row>
    <row r="53" spans="7:8" ht="30" customHeight="1" thickBot="1">
      <c r="G53" s="7" t="s">
        <v>89</v>
      </c>
      <c r="H53">
        <v>4</v>
      </c>
    </row>
    <row r="54" spans="7:8" ht="30" customHeight="1" thickBot="1">
      <c r="G54" s="7" t="s">
        <v>90</v>
      </c>
      <c r="H54">
        <v>5</v>
      </c>
    </row>
    <row r="55" spans="7:8" ht="30" customHeight="1"/>
    <row r="56" spans="7:8" ht="30" customHeight="1" thickBot="1">
      <c r="G56" s="7" t="s">
        <v>71</v>
      </c>
      <c r="H56" t="s">
        <v>70</v>
      </c>
    </row>
    <row r="57" spans="7:8" ht="30" customHeight="1" thickBot="1">
      <c r="G57" s="7" t="s">
        <v>104</v>
      </c>
      <c r="H57">
        <v>1</v>
      </c>
    </row>
    <row r="58" spans="7:8" ht="30" customHeight="1" thickBot="1">
      <c r="G58" s="7" t="s">
        <v>105</v>
      </c>
      <c r="H58">
        <v>2</v>
      </c>
    </row>
    <row r="59" spans="7:8" ht="30" customHeight="1" thickBot="1">
      <c r="G59" s="7" t="s">
        <v>103</v>
      </c>
      <c r="H59">
        <v>3</v>
      </c>
    </row>
    <row r="60" spans="7:8" ht="30" customHeight="1" thickBot="1">
      <c r="G60" s="7" t="s">
        <v>106</v>
      </c>
      <c r="H60">
        <v>4</v>
      </c>
    </row>
    <row r="61" spans="7:8" ht="30" customHeight="1" thickBot="1">
      <c r="G61" s="7" t="s">
        <v>107</v>
      </c>
      <c r="H61">
        <v>5</v>
      </c>
    </row>
    <row r="62" spans="7:8" ht="30" customHeight="1"/>
    <row r="63" spans="7:8" ht="30" customHeight="1"/>
    <row r="64" spans="7:8" ht="30" customHeight="1"/>
    <row r="65" ht="30" customHeight="1"/>
    <row r="66" ht="30" customHeight="1"/>
    <row r="67" ht="30" customHeight="1"/>
    <row r="68" ht="30" customHeight="1"/>
  </sheetData>
  <mergeCells count="20">
    <mergeCell ref="A47:B47"/>
    <mergeCell ref="A46:B46"/>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1.xml><?xml version="1.0" encoding="utf-8"?>
<worksheet xmlns="http://schemas.openxmlformats.org/spreadsheetml/2006/main" xmlns:r="http://schemas.openxmlformats.org/officeDocument/2006/relationships">
  <dimension ref="A1:H68"/>
  <sheetViews>
    <sheetView topLeftCell="A64" zoomScaleNormal="100" zoomScaleSheetLayoutView="100" workbookViewId="0">
      <selection activeCell="A47" sqref="A47:B47"/>
    </sheetView>
  </sheetViews>
  <sheetFormatPr defaultColWidth="8.85546875" defaultRowHeight="15"/>
  <cols>
    <col min="1" max="1" width="85.7109375" customWidth="1"/>
    <col min="2" max="2" width="42" customWidth="1"/>
    <col min="3" max="3" width="5.42578125" customWidth="1"/>
    <col min="7" max="7" width="43.140625" hidden="1" customWidth="1"/>
    <col min="8" max="8" width="9.140625" hidden="1" customWidth="1"/>
  </cols>
  <sheetData>
    <row r="1" spans="1:8" ht="15.75" thickBot="1"/>
    <row r="2" spans="1:8" ht="24" customHeight="1" thickBot="1">
      <c r="A2" s="14" t="s">
        <v>73</v>
      </c>
      <c r="B2" s="18">
        <f>IF(F2="SI",'Indice Schede'!B49,"non utilizzata")</f>
        <v>38</v>
      </c>
      <c r="D2" s="102" t="s">
        <v>74</v>
      </c>
      <c r="E2" s="103"/>
      <c r="F2" s="66" t="s">
        <v>30</v>
      </c>
      <c r="H2" t="s">
        <v>30</v>
      </c>
    </row>
    <row r="3" spans="1:8" ht="45" customHeight="1" thickBot="1">
      <c r="A3" s="109" t="s">
        <v>122</v>
      </c>
      <c r="B3" s="110"/>
      <c r="H3" t="s">
        <v>31</v>
      </c>
    </row>
    <row r="4" spans="1:8" ht="31.5" customHeight="1" thickBot="1">
      <c r="A4" s="107" t="s">
        <v>33</v>
      </c>
      <c r="B4" s="108"/>
      <c r="D4" s="104" t="s">
        <v>75</v>
      </c>
      <c r="E4" s="105"/>
      <c r="F4" s="106"/>
    </row>
    <row r="5" spans="1:8" ht="15.75" thickBot="1">
      <c r="A5" s="16" t="s">
        <v>34</v>
      </c>
      <c r="B5" s="17" t="s">
        <v>35</v>
      </c>
      <c r="G5" s="9" t="s">
        <v>71</v>
      </c>
      <c r="H5" t="s">
        <v>70</v>
      </c>
    </row>
    <row r="6" spans="1:8" ht="30" customHeight="1" thickBot="1">
      <c r="A6" s="100" t="s">
        <v>36</v>
      </c>
      <c r="B6" s="101"/>
      <c r="G6" s="10" t="s">
        <v>38</v>
      </c>
      <c r="H6">
        <v>1</v>
      </c>
    </row>
    <row r="7" spans="1:8" ht="30" customHeight="1" thickBot="1">
      <c r="A7" s="24" t="s">
        <v>37</v>
      </c>
      <c r="B7" s="64" t="s">
        <v>39</v>
      </c>
      <c r="G7" s="8" t="s">
        <v>39</v>
      </c>
      <c r="H7">
        <v>2</v>
      </c>
    </row>
    <row r="8" spans="1:8" ht="30" customHeight="1" thickBot="1">
      <c r="A8" s="23" t="s">
        <v>43</v>
      </c>
      <c r="B8" s="22">
        <f>VLOOKUP(B7,G5:H10,2,FALSE)</f>
        <v>2</v>
      </c>
      <c r="G8" s="7" t="s">
        <v>40</v>
      </c>
      <c r="H8">
        <v>3</v>
      </c>
    </row>
    <row r="9" spans="1:8" ht="30" customHeight="1" thickBot="1">
      <c r="A9" s="100" t="s">
        <v>44</v>
      </c>
      <c r="B9" s="101"/>
      <c r="G9" s="7" t="s">
        <v>41</v>
      </c>
      <c r="H9">
        <v>4</v>
      </c>
    </row>
    <row r="10" spans="1:8" ht="30" customHeight="1" thickBot="1">
      <c r="A10" s="25" t="s">
        <v>45</v>
      </c>
      <c r="B10" s="65" t="s">
        <v>46</v>
      </c>
      <c r="G10" s="7" t="s">
        <v>42</v>
      </c>
      <c r="H10">
        <v>5</v>
      </c>
    </row>
    <row r="11" spans="1:8" ht="30" customHeight="1" thickBot="1">
      <c r="A11" s="26" t="s">
        <v>43</v>
      </c>
      <c r="B11" s="22">
        <f>VLOOKUP(B10,G13:H15,2,FALSE)</f>
        <v>2</v>
      </c>
    </row>
    <row r="12" spans="1:8" ht="30" customHeight="1">
      <c r="A12" s="100" t="s">
        <v>48</v>
      </c>
      <c r="B12" s="101"/>
      <c r="G12" s="12"/>
    </row>
    <row r="13" spans="1:8" ht="30" customHeight="1" thickBot="1">
      <c r="A13" s="27" t="s">
        <v>49</v>
      </c>
      <c r="B13" s="65" t="s">
        <v>50</v>
      </c>
      <c r="G13" s="7" t="s">
        <v>71</v>
      </c>
      <c r="H13" t="s">
        <v>70</v>
      </c>
    </row>
    <row r="14" spans="1:8" ht="30" customHeight="1" thickBot="1">
      <c r="A14" s="26" t="s">
        <v>43</v>
      </c>
      <c r="B14" s="22">
        <f>VLOOKUP(B13,G17:H20,2,FALSE)</f>
        <v>1</v>
      </c>
      <c r="G14" s="7" t="s">
        <v>46</v>
      </c>
      <c r="H14">
        <v>2</v>
      </c>
    </row>
    <row r="15" spans="1:8" ht="30" customHeight="1" thickBot="1">
      <c r="A15" s="100" t="s">
        <v>53</v>
      </c>
      <c r="B15" s="101"/>
      <c r="G15" s="7" t="s">
        <v>47</v>
      </c>
      <c r="H15">
        <v>5</v>
      </c>
    </row>
    <row r="16" spans="1:8" ht="39" customHeight="1">
      <c r="A16" s="28" t="s">
        <v>54</v>
      </c>
      <c r="B16" s="64" t="s">
        <v>55</v>
      </c>
    </row>
    <row r="17" spans="1:8" ht="30" customHeight="1" thickBot="1">
      <c r="A17" s="15" t="s">
        <v>43</v>
      </c>
      <c r="B17" s="30">
        <f>VLOOKUP(B16,G22:H25,2,FALSE)</f>
        <v>1</v>
      </c>
      <c r="G17" s="7" t="s">
        <v>71</v>
      </c>
      <c r="H17" t="s">
        <v>70</v>
      </c>
    </row>
    <row r="18" spans="1:8" ht="30" customHeight="1" thickBot="1">
      <c r="A18" s="100" t="s">
        <v>58</v>
      </c>
      <c r="B18" s="101"/>
      <c r="G18" s="11" t="s">
        <v>50</v>
      </c>
      <c r="H18">
        <v>1</v>
      </c>
    </row>
    <row r="19" spans="1:8" ht="30" customHeight="1" thickBot="1">
      <c r="A19" s="29" t="s">
        <v>72</v>
      </c>
      <c r="B19" s="64" t="s">
        <v>59</v>
      </c>
      <c r="G19" s="11" t="s">
        <v>51</v>
      </c>
      <c r="H19">
        <v>3</v>
      </c>
    </row>
    <row r="20" spans="1:8" ht="30" customHeight="1" thickBot="1">
      <c r="A20" s="15" t="s">
        <v>43</v>
      </c>
      <c r="B20" s="30">
        <f>VLOOKUP(B19,G27:H29,2,FALSE)</f>
        <v>1</v>
      </c>
      <c r="G20" s="11" t="s">
        <v>52</v>
      </c>
      <c r="H20">
        <v>5</v>
      </c>
    </row>
    <row r="21" spans="1:8" ht="30" customHeight="1">
      <c r="A21" s="100" t="s">
        <v>61</v>
      </c>
      <c r="B21" s="101"/>
    </row>
    <row r="22" spans="1:8" ht="30" customHeight="1" thickBot="1">
      <c r="A22" s="29" t="s">
        <v>62</v>
      </c>
      <c r="B22" s="64" t="s">
        <v>63</v>
      </c>
      <c r="G22" s="7" t="s">
        <v>71</v>
      </c>
      <c r="H22" t="s">
        <v>70</v>
      </c>
    </row>
    <row r="23" spans="1:8" ht="30" customHeight="1" thickBot="1">
      <c r="A23" s="15" t="s">
        <v>43</v>
      </c>
      <c r="B23" s="30">
        <f>VLOOKUP(B22,G31:H36,2,FALSE)</f>
        <v>1</v>
      </c>
      <c r="G23" s="11" t="s">
        <v>55</v>
      </c>
      <c r="H23">
        <v>1</v>
      </c>
    </row>
    <row r="24" spans="1:8" ht="30" customHeight="1" thickBot="1">
      <c r="A24" s="19" t="s">
        <v>68</v>
      </c>
      <c r="B24" s="31">
        <f>IFERROR((B8+B11+B14+B17+B20+B23)/6,"-")</f>
        <v>1.3333333333333333</v>
      </c>
      <c r="G24" s="13" t="s">
        <v>56</v>
      </c>
      <c r="H24">
        <v>3</v>
      </c>
    </row>
    <row r="25" spans="1:8" ht="30" customHeight="1" thickBot="1">
      <c r="A25" s="111" t="s">
        <v>69</v>
      </c>
      <c r="B25" s="112"/>
      <c r="G25" s="11" t="s">
        <v>57</v>
      </c>
      <c r="H25">
        <v>5</v>
      </c>
    </row>
    <row r="26" spans="1:8" ht="9.75" customHeight="1" thickBot="1"/>
    <row r="27" spans="1:8" ht="30" customHeight="1" thickBot="1">
      <c r="A27" s="107" t="s">
        <v>78</v>
      </c>
      <c r="B27" s="108"/>
      <c r="G27" s="7" t="s">
        <v>71</v>
      </c>
      <c r="H27" t="s">
        <v>70</v>
      </c>
    </row>
    <row r="28" spans="1:8" ht="30" customHeight="1" thickBot="1">
      <c r="A28" s="100" t="s">
        <v>79</v>
      </c>
      <c r="B28" s="101"/>
      <c r="G28" s="11" t="s">
        <v>59</v>
      </c>
      <c r="H28">
        <v>1</v>
      </c>
    </row>
    <row r="29" spans="1:8" ht="66.75" customHeight="1" thickBot="1">
      <c r="A29" s="29" t="s">
        <v>80</v>
      </c>
      <c r="B29" s="64" t="s">
        <v>96</v>
      </c>
      <c r="G29" s="11" t="s">
        <v>60</v>
      </c>
      <c r="H29">
        <v>5</v>
      </c>
    </row>
    <row r="30" spans="1:8" ht="30" customHeight="1" thickBot="1">
      <c r="A30" s="15" t="s">
        <v>43</v>
      </c>
      <c r="B30" s="30">
        <f>VLOOKUP(B29,G38:H43,2,FALSE)</f>
        <v>1</v>
      </c>
    </row>
    <row r="31" spans="1:8" ht="30" customHeight="1" thickBot="1">
      <c r="A31" s="100" t="s">
        <v>81</v>
      </c>
      <c r="B31" s="101"/>
      <c r="G31" s="7" t="s">
        <v>71</v>
      </c>
      <c r="H31" t="s">
        <v>70</v>
      </c>
    </row>
    <row r="32" spans="1:8" ht="42" customHeight="1" thickBot="1">
      <c r="A32" s="29" t="s">
        <v>82</v>
      </c>
      <c r="B32" s="64" t="s">
        <v>59</v>
      </c>
      <c r="G32" s="11" t="s">
        <v>63</v>
      </c>
      <c r="H32">
        <v>1</v>
      </c>
    </row>
    <row r="33" spans="1:8" ht="43.5" customHeight="1" thickBot="1">
      <c r="A33" s="15" t="s">
        <v>43</v>
      </c>
      <c r="B33" s="30">
        <f>VLOOKUP(B32,G27:H29,2,FALSE)</f>
        <v>1</v>
      </c>
      <c r="G33" s="11" t="s">
        <v>64</v>
      </c>
      <c r="H33">
        <v>2</v>
      </c>
    </row>
    <row r="34" spans="1:8" ht="30" customHeight="1" thickBot="1">
      <c r="A34" s="100" t="s">
        <v>83</v>
      </c>
      <c r="B34" s="101"/>
      <c r="G34" s="11" t="s">
        <v>65</v>
      </c>
      <c r="H34">
        <v>3</v>
      </c>
    </row>
    <row r="35" spans="1:8" ht="30" customHeight="1" thickBot="1">
      <c r="A35" s="29" t="s">
        <v>84</v>
      </c>
      <c r="B35" s="64" t="s">
        <v>85</v>
      </c>
      <c r="G35" s="11" t="s">
        <v>66</v>
      </c>
      <c r="H35">
        <v>4</v>
      </c>
    </row>
    <row r="36" spans="1:8" ht="30" customHeight="1" thickBot="1">
      <c r="A36" s="15" t="s">
        <v>43</v>
      </c>
      <c r="B36" s="30">
        <f>VLOOKUP(B35,G48:H54,2,FALSE)</f>
        <v>0</v>
      </c>
      <c r="G36" s="11" t="s">
        <v>67</v>
      </c>
      <c r="H36">
        <v>5</v>
      </c>
    </row>
    <row r="37" spans="1:8" ht="30" customHeight="1">
      <c r="A37" s="100" t="s">
        <v>91</v>
      </c>
      <c r="B37" s="101"/>
    </row>
    <row r="38" spans="1:8" ht="30" customHeight="1" thickBot="1">
      <c r="A38" s="29" t="s">
        <v>92</v>
      </c>
      <c r="B38" s="64" t="s">
        <v>103</v>
      </c>
      <c r="G38" s="7" t="s">
        <v>71</v>
      </c>
      <c r="H38" t="s">
        <v>70</v>
      </c>
    </row>
    <row r="39" spans="1:8" ht="30" customHeight="1" thickBot="1">
      <c r="A39" s="15" t="s">
        <v>43</v>
      </c>
      <c r="B39" s="30">
        <f>VLOOKUP(B38,G56:H61,2,FALSE)</f>
        <v>3</v>
      </c>
      <c r="G39" s="7" t="s">
        <v>96</v>
      </c>
      <c r="H39">
        <v>1</v>
      </c>
    </row>
    <row r="40" spans="1:8" ht="30" customHeight="1" thickBot="1">
      <c r="A40" s="32" t="s">
        <v>93</v>
      </c>
      <c r="B40" s="31">
        <f>IFERROR((B30+B33+B36+B39)/4,"-")</f>
        <v>1.25</v>
      </c>
      <c r="G40" s="7" t="s">
        <v>97</v>
      </c>
      <c r="H40">
        <v>2</v>
      </c>
    </row>
    <row r="41" spans="1:8" ht="30" customHeight="1" thickBot="1">
      <c r="A41" s="111" t="s">
        <v>94</v>
      </c>
      <c r="B41" s="112"/>
      <c r="G41" s="7" t="s">
        <v>98</v>
      </c>
      <c r="H41">
        <v>3</v>
      </c>
    </row>
    <row r="42" spans="1:8" ht="30" customHeight="1" thickBot="1">
      <c r="A42" s="20"/>
      <c r="B42" s="20"/>
      <c r="G42" s="7" t="s">
        <v>99</v>
      </c>
      <c r="H42">
        <v>4</v>
      </c>
    </row>
    <row r="43" spans="1:8" ht="30" customHeight="1" thickBot="1">
      <c r="A43" s="107" t="s">
        <v>95</v>
      </c>
      <c r="B43" s="115"/>
      <c r="G43" s="7" t="s">
        <v>100</v>
      </c>
      <c r="H43">
        <v>5</v>
      </c>
    </row>
    <row r="44" spans="1:8" ht="30" customHeight="1" thickBot="1">
      <c r="A44" s="33" t="s">
        <v>108</v>
      </c>
      <c r="B44" s="31">
        <f>IF(OR(B8="-",B11="-",B14="-",B17="-",B20="-",B23="-",B30="-",B33="-",B36="-",B39="-"),"Presenti campi non compilati",IFERROR(B24*B40,"-"))</f>
        <v>1.6666666666666665</v>
      </c>
    </row>
    <row r="45" spans="1:8" ht="30" customHeight="1" thickBot="1">
      <c r="A45" s="34"/>
      <c r="B45" s="35"/>
    </row>
    <row r="46" spans="1:8" ht="30" customHeight="1" thickBot="1">
      <c r="A46" s="107" t="s">
        <v>112</v>
      </c>
      <c r="B46" s="115"/>
    </row>
    <row r="47" spans="1:8" ht="30" customHeight="1" thickBot="1">
      <c r="A47" s="118" t="s">
        <v>346</v>
      </c>
      <c r="B47" s="119"/>
    </row>
    <row r="48" spans="1:8" ht="12.75" customHeight="1" thickBot="1">
      <c r="G48" s="7" t="s">
        <v>71</v>
      </c>
      <c r="H48" t="s">
        <v>70</v>
      </c>
    </row>
    <row r="49" spans="7:8" ht="7.5" customHeight="1" thickBot="1">
      <c r="G49" s="7" t="s">
        <v>85</v>
      </c>
      <c r="H49">
        <v>0</v>
      </c>
    </row>
    <row r="50" spans="7:8" ht="30" customHeight="1" thickBot="1">
      <c r="G50" s="7" t="s">
        <v>86</v>
      </c>
      <c r="H50">
        <v>1</v>
      </c>
    </row>
    <row r="51" spans="7:8" ht="30" customHeight="1" thickBot="1">
      <c r="G51" s="7" t="s">
        <v>87</v>
      </c>
      <c r="H51">
        <v>2</v>
      </c>
    </row>
    <row r="52" spans="7:8" ht="30" customHeight="1" thickBot="1">
      <c r="G52" s="7" t="s">
        <v>88</v>
      </c>
      <c r="H52">
        <v>3</v>
      </c>
    </row>
    <row r="53" spans="7:8" ht="30" customHeight="1" thickBot="1">
      <c r="G53" s="7" t="s">
        <v>89</v>
      </c>
      <c r="H53">
        <v>4</v>
      </c>
    </row>
    <row r="54" spans="7:8" ht="30" customHeight="1" thickBot="1">
      <c r="G54" s="7" t="s">
        <v>90</v>
      </c>
      <c r="H54">
        <v>5</v>
      </c>
    </row>
    <row r="55" spans="7:8" ht="30" customHeight="1"/>
    <row r="56" spans="7:8" ht="30" customHeight="1" thickBot="1">
      <c r="G56" s="7" t="s">
        <v>71</v>
      </c>
      <c r="H56" t="s">
        <v>70</v>
      </c>
    </row>
    <row r="57" spans="7:8" ht="30" customHeight="1" thickBot="1">
      <c r="G57" s="7" t="s">
        <v>104</v>
      </c>
      <c r="H57">
        <v>1</v>
      </c>
    </row>
    <row r="58" spans="7:8" ht="30" customHeight="1" thickBot="1">
      <c r="G58" s="7" t="s">
        <v>105</v>
      </c>
      <c r="H58">
        <v>2</v>
      </c>
    </row>
    <row r="59" spans="7:8" ht="30" customHeight="1" thickBot="1">
      <c r="G59" s="7" t="s">
        <v>103</v>
      </c>
      <c r="H59">
        <v>3</v>
      </c>
    </row>
    <row r="60" spans="7:8" ht="30" customHeight="1" thickBot="1">
      <c r="G60" s="7" t="s">
        <v>106</v>
      </c>
      <c r="H60">
        <v>4</v>
      </c>
    </row>
    <row r="61" spans="7:8" ht="30" customHeight="1" thickBot="1">
      <c r="G61" s="7" t="s">
        <v>107</v>
      </c>
      <c r="H61">
        <v>5</v>
      </c>
    </row>
    <row r="62" spans="7:8" ht="30" customHeight="1"/>
    <row r="63" spans="7:8" ht="30" customHeight="1"/>
    <row r="64" spans="7:8" ht="30" customHeight="1"/>
    <row r="65" ht="30" customHeight="1"/>
    <row r="66" ht="30" customHeight="1"/>
    <row r="67" ht="30" customHeight="1"/>
    <row r="68" ht="30" customHeight="1"/>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2.xml><?xml version="1.0" encoding="utf-8"?>
<worksheet xmlns="http://schemas.openxmlformats.org/spreadsheetml/2006/main" xmlns:r="http://schemas.openxmlformats.org/officeDocument/2006/relationships">
  <dimension ref="A1:H68"/>
  <sheetViews>
    <sheetView topLeftCell="A40" zoomScaleNormal="100" zoomScaleSheetLayoutView="100" workbookViewId="0">
      <selection activeCell="A47" sqref="A47:B47"/>
    </sheetView>
  </sheetViews>
  <sheetFormatPr defaultColWidth="8.85546875" defaultRowHeight="15"/>
  <cols>
    <col min="1" max="1" width="85.7109375" customWidth="1"/>
    <col min="2" max="2" width="42" customWidth="1"/>
    <col min="3" max="3" width="5.42578125" customWidth="1"/>
    <col min="7" max="7" width="43.140625" hidden="1" customWidth="1"/>
    <col min="8" max="8" width="9.140625" hidden="1" customWidth="1"/>
  </cols>
  <sheetData>
    <row r="1" spans="1:8" ht="15.75" thickBot="1"/>
    <row r="2" spans="1:8" ht="24" customHeight="1" thickBot="1">
      <c r="A2" s="14" t="s">
        <v>73</v>
      </c>
      <c r="B2" s="18">
        <f>IF(F2="SI",'Indice Schede'!B50,"non utilizzata")</f>
        <v>39</v>
      </c>
      <c r="D2" s="102" t="s">
        <v>74</v>
      </c>
      <c r="E2" s="103"/>
      <c r="F2" s="66" t="s">
        <v>30</v>
      </c>
      <c r="H2" t="s">
        <v>30</v>
      </c>
    </row>
    <row r="3" spans="1:8" ht="45" customHeight="1" thickBot="1">
      <c r="A3" s="109" t="s">
        <v>123</v>
      </c>
      <c r="B3" s="110"/>
      <c r="H3" t="s">
        <v>31</v>
      </c>
    </row>
    <row r="4" spans="1:8" ht="31.5" customHeight="1" thickBot="1">
      <c r="A4" s="107" t="s">
        <v>33</v>
      </c>
      <c r="B4" s="108"/>
      <c r="D4" s="104" t="s">
        <v>75</v>
      </c>
      <c r="E4" s="105"/>
      <c r="F4" s="106"/>
    </row>
    <row r="5" spans="1:8" ht="15.75" thickBot="1">
      <c r="A5" s="16" t="s">
        <v>34</v>
      </c>
      <c r="B5" s="17" t="s">
        <v>35</v>
      </c>
      <c r="G5" s="9" t="s">
        <v>71</v>
      </c>
      <c r="H5" t="s">
        <v>70</v>
      </c>
    </row>
    <row r="6" spans="1:8" ht="30" customHeight="1" thickBot="1">
      <c r="A6" s="100" t="s">
        <v>36</v>
      </c>
      <c r="B6" s="101"/>
      <c r="G6" s="10" t="s">
        <v>38</v>
      </c>
      <c r="H6">
        <v>1</v>
      </c>
    </row>
    <row r="7" spans="1:8" ht="30" customHeight="1" thickBot="1">
      <c r="A7" s="24" t="s">
        <v>37</v>
      </c>
      <c r="B7" s="64" t="s">
        <v>40</v>
      </c>
      <c r="G7" s="8" t="s">
        <v>39</v>
      </c>
      <c r="H7">
        <v>2</v>
      </c>
    </row>
    <row r="8" spans="1:8" ht="30" customHeight="1" thickBot="1">
      <c r="A8" s="23" t="s">
        <v>43</v>
      </c>
      <c r="B8" s="22">
        <f>VLOOKUP(B7,G5:H10,2,FALSE)</f>
        <v>3</v>
      </c>
      <c r="G8" s="7" t="s">
        <v>40</v>
      </c>
      <c r="H8">
        <v>3</v>
      </c>
    </row>
    <row r="9" spans="1:8" ht="30" customHeight="1" thickBot="1">
      <c r="A9" s="100" t="s">
        <v>44</v>
      </c>
      <c r="B9" s="101"/>
      <c r="G9" s="7" t="s">
        <v>41</v>
      </c>
      <c r="H9">
        <v>4</v>
      </c>
    </row>
    <row r="10" spans="1:8" ht="30" customHeight="1" thickBot="1">
      <c r="A10" s="25" t="s">
        <v>45</v>
      </c>
      <c r="B10" s="65" t="s">
        <v>47</v>
      </c>
      <c r="G10" s="7" t="s">
        <v>42</v>
      </c>
      <c r="H10">
        <v>5</v>
      </c>
    </row>
    <row r="11" spans="1:8" ht="30" customHeight="1" thickBot="1">
      <c r="A11" s="26" t="s">
        <v>43</v>
      </c>
      <c r="B11" s="22">
        <f>VLOOKUP(B10,G13:H15,2,FALSE)</f>
        <v>5</v>
      </c>
    </row>
    <row r="12" spans="1:8" ht="30" customHeight="1">
      <c r="A12" s="100" t="s">
        <v>48</v>
      </c>
      <c r="B12" s="101"/>
      <c r="G12" s="12"/>
    </row>
    <row r="13" spans="1:8" ht="30" customHeight="1" thickBot="1">
      <c r="A13" s="27" t="s">
        <v>49</v>
      </c>
      <c r="B13" s="65" t="s">
        <v>51</v>
      </c>
      <c r="G13" s="7" t="s">
        <v>71</v>
      </c>
      <c r="H13" t="s">
        <v>70</v>
      </c>
    </row>
    <row r="14" spans="1:8" ht="30" customHeight="1" thickBot="1">
      <c r="A14" s="26" t="s">
        <v>43</v>
      </c>
      <c r="B14" s="22">
        <f>VLOOKUP(B13,G17:H20,2,FALSE)</f>
        <v>3</v>
      </c>
      <c r="G14" s="7" t="s">
        <v>46</v>
      </c>
      <c r="H14">
        <v>2</v>
      </c>
    </row>
    <row r="15" spans="1:8" ht="30" customHeight="1" thickBot="1">
      <c r="A15" s="100" t="s">
        <v>53</v>
      </c>
      <c r="B15" s="101"/>
      <c r="G15" s="7" t="s">
        <v>47</v>
      </c>
      <c r="H15">
        <v>5</v>
      </c>
    </row>
    <row r="16" spans="1:8" ht="39" customHeight="1">
      <c r="A16" s="28" t="s">
        <v>54</v>
      </c>
      <c r="B16" s="64" t="s">
        <v>57</v>
      </c>
    </row>
    <row r="17" spans="1:8" ht="30" customHeight="1" thickBot="1">
      <c r="A17" s="15" t="s">
        <v>43</v>
      </c>
      <c r="B17" s="30">
        <f>VLOOKUP(B16,G22:H25,2,FALSE)</f>
        <v>5</v>
      </c>
      <c r="G17" s="7" t="s">
        <v>71</v>
      </c>
      <c r="H17" t="s">
        <v>70</v>
      </c>
    </row>
    <row r="18" spans="1:8" ht="30" customHeight="1" thickBot="1">
      <c r="A18" s="100" t="s">
        <v>58</v>
      </c>
      <c r="B18" s="101"/>
      <c r="G18" s="11" t="s">
        <v>50</v>
      </c>
      <c r="H18">
        <v>1</v>
      </c>
    </row>
    <row r="19" spans="1:8" ht="30" customHeight="1" thickBot="1">
      <c r="A19" s="29" t="s">
        <v>72</v>
      </c>
      <c r="B19" s="64" t="s">
        <v>59</v>
      </c>
      <c r="G19" s="11" t="s">
        <v>51</v>
      </c>
      <c r="H19">
        <v>3</v>
      </c>
    </row>
    <row r="20" spans="1:8" ht="30" customHeight="1" thickBot="1">
      <c r="A20" s="15" t="s">
        <v>43</v>
      </c>
      <c r="B20" s="30">
        <f>VLOOKUP(B19,G27:H29,2,FALSE)</f>
        <v>1</v>
      </c>
      <c r="G20" s="11" t="s">
        <v>52</v>
      </c>
      <c r="H20">
        <v>5</v>
      </c>
    </row>
    <row r="21" spans="1:8" ht="30" customHeight="1">
      <c r="A21" s="100" t="s">
        <v>61</v>
      </c>
      <c r="B21" s="101"/>
    </row>
    <row r="22" spans="1:8" ht="30" customHeight="1" thickBot="1">
      <c r="A22" s="29" t="s">
        <v>62</v>
      </c>
      <c r="B22" s="64" t="s">
        <v>65</v>
      </c>
      <c r="G22" s="7" t="s">
        <v>71</v>
      </c>
      <c r="H22" t="s">
        <v>70</v>
      </c>
    </row>
    <row r="23" spans="1:8" ht="30" customHeight="1" thickBot="1">
      <c r="A23" s="15" t="s">
        <v>43</v>
      </c>
      <c r="B23" s="30">
        <f>VLOOKUP(B22,G31:H36,2,FALSE)</f>
        <v>3</v>
      </c>
      <c r="G23" s="11" t="s">
        <v>55</v>
      </c>
      <c r="H23">
        <v>1</v>
      </c>
    </row>
    <row r="24" spans="1:8" ht="30" customHeight="1" thickBot="1">
      <c r="A24" s="19" t="s">
        <v>68</v>
      </c>
      <c r="B24" s="31">
        <f>IFERROR((B8+B11+B14+B17+B20+B23)/6,"-")</f>
        <v>3.3333333333333335</v>
      </c>
      <c r="G24" s="13" t="s">
        <v>56</v>
      </c>
      <c r="H24">
        <v>3</v>
      </c>
    </row>
    <row r="25" spans="1:8" ht="30" customHeight="1" thickBot="1">
      <c r="A25" s="111" t="s">
        <v>69</v>
      </c>
      <c r="B25" s="112"/>
      <c r="G25" s="11" t="s">
        <v>57</v>
      </c>
      <c r="H25">
        <v>5</v>
      </c>
    </row>
    <row r="26" spans="1:8" ht="9.75" customHeight="1" thickBot="1"/>
    <row r="27" spans="1:8" ht="30" customHeight="1" thickBot="1">
      <c r="A27" s="107" t="s">
        <v>78</v>
      </c>
      <c r="B27" s="108"/>
      <c r="G27" s="7" t="s">
        <v>71</v>
      </c>
      <c r="H27" t="s">
        <v>70</v>
      </c>
    </row>
    <row r="28" spans="1:8" ht="30" customHeight="1" thickBot="1">
      <c r="A28" s="100" t="s">
        <v>79</v>
      </c>
      <c r="B28" s="101"/>
      <c r="G28" s="11" t="s">
        <v>59</v>
      </c>
      <c r="H28">
        <v>1</v>
      </c>
    </row>
    <row r="29" spans="1:8" ht="66.75" customHeight="1" thickBot="1">
      <c r="A29" s="29" t="s">
        <v>80</v>
      </c>
      <c r="B29" s="64" t="s">
        <v>96</v>
      </c>
      <c r="G29" s="11" t="s">
        <v>60</v>
      </c>
      <c r="H29">
        <v>5</v>
      </c>
    </row>
    <row r="30" spans="1:8" ht="30" customHeight="1" thickBot="1">
      <c r="A30" s="15" t="s">
        <v>43</v>
      </c>
      <c r="B30" s="30">
        <f>VLOOKUP(B29,G38:H43,2,FALSE)</f>
        <v>1</v>
      </c>
    </row>
    <row r="31" spans="1:8" ht="30" customHeight="1" thickBot="1">
      <c r="A31" s="100" t="s">
        <v>81</v>
      </c>
      <c r="B31" s="101"/>
      <c r="G31" s="7" t="s">
        <v>71</v>
      </c>
      <c r="H31" t="s">
        <v>70</v>
      </c>
    </row>
    <row r="32" spans="1:8" ht="42" customHeight="1" thickBot="1">
      <c r="A32" s="29" t="s">
        <v>82</v>
      </c>
      <c r="B32" s="64" t="s">
        <v>59</v>
      </c>
      <c r="G32" s="11" t="s">
        <v>63</v>
      </c>
      <c r="H32">
        <v>1</v>
      </c>
    </row>
    <row r="33" spans="1:8" ht="43.5" customHeight="1" thickBot="1">
      <c r="A33" s="15" t="s">
        <v>43</v>
      </c>
      <c r="B33" s="30">
        <f>VLOOKUP(B32,G27:H29,2,FALSE)</f>
        <v>1</v>
      </c>
      <c r="G33" s="11" t="s">
        <v>64</v>
      </c>
      <c r="H33">
        <v>2</v>
      </c>
    </row>
    <row r="34" spans="1:8" ht="30" customHeight="1" thickBot="1">
      <c r="A34" s="100" t="s">
        <v>83</v>
      </c>
      <c r="B34" s="101"/>
      <c r="G34" s="11" t="s">
        <v>65</v>
      </c>
      <c r="H34">
        <v>3</v>
      </c>
    </row>
    <row r="35" spans="1:8" ht="30" customHeight="1" thickBot="1">
      <c r="A35" s="29" t="s">
        <v>84</v>
      </c>
      <c r="B35" s="64" t="s">
        <v>85</v>
      </c>
      <c r="G35" s="11" t="s">
        <v>66</v>
      </c>
      <c r="H35">
        <v>4</v>
      </c>
    </row>
    <row r="36" spans="1:8" ht="30" customHeight="1" thickBot="1">
      <c r="A36" s="15" t="s">
        <v>43</v>
      </c>
      <c r="B36" s="30">
        <f>VLOOKUP(B35,G48:H54,2,FALSE)</f>
        <v>0</v>
      </c>
      <c r="G36" s="11" t="s">
        <v>67</v>
      </c>
      <c r="H36">
        <v>5</v>
      </c>
    </row>
    <row r="37" spans="1:8" ht="30" customHeight="1">
      <c r="A37" s="100" t="s">
        <v>91</v>
      </c>
      <c r="B37" s="101"/>
    </row>
    <row r="38" spans="1:8" ht="30" customHeight="1" thickBot="1">
      <c r="A38" s="29" t="s">
        <v>92</v>
      </c>
      <c r="B38" s="64" t="s">
        <v>107</v>
      </c>
      <c r="G38" s="7" t="s">
        <v>71</v>
      </c>
      <c r="H38" t="s">
        <v>70</v>
      </c>
    </row>
    <row r="39" spans="1:8" ht="30" customHeight="1" thickBot="1">
      <c r="A39" s="15" t="s">
        <v>43</v>
      </c>
      <c r="B39" s="30">
        <f>VLOOKUP(B38,G56:H61,2,FALSE)</f>
        <v>5</v>
      </c>
      <c r="G39" s="7" t="s">
        <v>96</v>
      </c>
      <c r="H39">
        <v>1</v>
      </c>
    </row>
    <row r="40" spans="1:8" ht="30" customHeight="1" thickBot="1">
      <c r="A40" s="32" t="s">
        <v>93</v>
      </c>
      <c r="B40" s="31">
        <f>IFERROR((B30+B33+B36+B39)/4,"-")</f>
        <v>1.75</v>
      </c>
      <c r="G40" s="7" t="s">
        <v>97</v>
      </c>
      <c r="H40">
        <v>2</v>
      </c>
    </row>
    <row r="41" spans="1:8" ht="30" customHeight="1" thickBot="1">
      <c r="A41" s="111" t="s">
        <v>94</v>
      </c>
      <c r="B41" s="112"/>
      <c r="G41" s="7" t="s">
        <v>98</v>
      </c>
      <c r="H41">
        <v>3</v>
      </c>
    </row>
    <row r="42" spans="1:8" ht="30" customHeight="1" thickBot="1">
      <c r="A42" s="20"/>
      <c r="B42" s="20"/>
      <c r="G42" s="7" t="s">
        <v>99</v>
      </c>
      <c r="H42">
        <v>4</v>
      </c>
    </row>
    <row r="43" spans="1:8" ht="30" customHeight="1" thickBot="1">
      <c r="A43" s="107" t="s">
        <v>95</v>
      </c>
      <c r="B43" s="115"/>
      <c r="G43" s="7" t="s">
        <v>100</v>
      </c>
      <c r="H43">
        <v>5</v>
      </c>
    </row>
    <row r="44" spans="1:8" ht="30" customHeight="1" thickBot="1">
      <c r="A44" s="33" t="s">
        <v>108</v>
      </c>
      <c r="B44" s="31">
        <f>IF(OR(B8="-",B11="-",B14="-",B17="-",B20="-",B23="-",B30="-",B33="-",B36="-",B39="-"),"Presenti campi non compilati",IFERROR(B24*B40,"-"))</f>
        <v>5.8333333333333339</v>
      </c>
    </row>
    <row r="45" spans="1:8" ht="30" customHeight="1" thickBot="1">
      <c r="A45" s="34"/>
      <c r="B45" s="35"/>
    </row>
    <row r="46" spans="1:8" ht="30" customHeight="1" thickBot="1">
      <c r="A46" s="107" t="s">
        <v>112</v>
      </c>
      <c r="B46" s="115"/>
    </row>
    <row r="47" spans="1:8" ht="80.25" customHeight="1" thickBot="1">
      <c r="A47" s="113" t="s">
        <v>347</v>
      </c>
      <c r="B47" s="114"/>
    </row>
    <row r="48" spans="1:8" ht="12.75" customHeight="1" thickBot="1">
      <c r="G48" s="7" t="s">
        <v>71</v>
      </c>
      <c r="H48" t="s">
        <v>70</v>
      </c>
    </row>
    <row r="49" spans="7:8" ht="7.5" customHeight="1" thickBot="1">
      <c r="G49" s="7" t="s">
        <v>85</v>
      </c>
      <c r="H49">
        <v>0</v>
      </c>
    </row>
    <row r="50" spans="7:8" ht="30" customHeight="1" thickBot="1">
      <c r="G50" s="7" t="s">
        <v>86</v>
      </c>
      <c r="H50">
        <v>1</v>
      </c>
    </row>
    <row r="51" spans="7:8" ht="30" customHeight="1" thickBot="1">
      <c r="G51" s="7" t="s">
        <v>87</v>
      </c>
      <c r="H51">
        <v>2</v>
      </c>
    </row>
    <row r="52" spans="7:8" ht="30" customHeight="1" thickBot="1">
      <c r="G52" s="7" t="s">
        <v>88</v>
      </c>
      <c r="H52">
        <v>3</v>
      </c>
    </row>
    <row r="53" spans="7:8" ht="30" customHeight="1" thickBot="1">
      <c r="G53" s="7" t="s">
        <v>89</v>
      </c>
      <c r="H53">
        <v>4</v>
      </c>
    </row>
    <row r="54" spans="7:8" ht="30" customHeight="1" thickBot="1">
      <c r="G54" s="7" t="s">
        <v>90</v>
      </c>
      <c r="H54">
        <v>5</v>
      </c>
    </row>
    <row r="55" spans="7:8" ht="30" customHeight="1"/>
    <row r="56" spans="7:8" ht="30" customHeight="1" thickBot="1">
      <c r="G56" s="7" t="s">
        <v>71</v>
      </c>
      <c r="H56" t="s">
        <v>70</v>
      </c>
    </row>
    <row r="57" spans="7:8" ht="30" customHeight="1" thickBot="1">
      <c r="G57" s="7" t="s">
        <v>104</v>
      </c>
      <c r="H57">
        <v>1</v>
      </c>
    </row>
    <row r="58" spans="7:8" ht="30" customHeight="1" thickBot="1">
      <c r="G58" s="7" t="s">
        <v>105</v>
      </c>
      <c r="H58">
        <v>2</v>
      </c>
    </row>
    <row r="59" spans="7:8" ht="30" customHeight="1" thickBot="1">
      <c r="G59" s="7" t="s">
        <v>103</v>
      </c>
      <c r="H59">
        <v>3</v>
      </c>
    </row>
    <row r="60" spans="7:8" ht="30" customHeight="1" thickBot="1">
      <c r="G60" s="7" t="s">
        <v>106</v>
      </c>
      <c r="H60">
        <v>4</v>
      </c>
    </row>
    <row r="61" spans="7:8" ht="30" customHeight="1" thickBot="1">
      <c r="G61" s="7" t="s">
        <v>107</v>
      </c>
      <c r="H61">
        <v>5</v>
      </c>
    </row>
    <row r="62" spans="7:8" ht="30" customHeight="1"/>
    <row r="63" spans="7:8" ht="30" customHeight="1"/>
    <row r="64" spans="7:8" ht="30" customHeight="1"/>
    <row r="65" ht="30" customHeight="1"/>
    <row r="66" ht="30" customHeight="1"/>
    <row r="67" ht="30" customHeight="1"/>
    <row r="68" ht="30" customHeight="1"/>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3.xml><?xml version="1.0" encoding="utf-8"?>
<worksheet xmlns="http://schemas.openxmlformats.org/spreadsheetml/2006/main" xmlns:r="http://schemas.openxmlformats.org/officeDocument/2006/relationships">
  <dimension ref="A1:H68"/>
  <sheetViews>
    <sheetView zoomScaleNormal="100" zoomScaleSheetLayoutView="100" workbookViewId="0">
      <selection activeCell="D4" sqref="D4:F4"/>
    </sheetView>
  </sheetViews>
  <sheetFormatPr defaultColWidth="8.85546875" defaultRowHeight="15"/>
  <cols>
    <col min="1" max="1" width="85.7109375" customWidth="1"/>
    <col min="2" max="2" width="42" customWidth="1"/>
    <col min="3" max="3" width="5.42578125" customWidth="1"/>
    <col min="7" max="7" width="43.140625" hidden="1" customWidth="1"/>
    <col min="8" max="8" width="9.140625" hidden="1" customWidth="1"/>
  </cols>
  <sheetData>
    <row r="1" spans="1:8" ht="15.75" thickBot="1"/>
    <row r="2" spans="1:8" ht="24" customHeight="1" thickBot="1">
      <c r="A2" s="14" t="s">
        <v>73</v>
      </c>
      <c r="B2" s="18">
        <f>IF(F2="SI",'Indice Schede'!B51,"non utilizzata")</f>
        <v>40</v>
      </c>
      <c r="D2" s="102" t="s">
        <v>74</v>
      </c>
      <c r="E2" s="103"/>
      <c r="F2" s="66" t="s">
        <v>30</v>
      </c>
      <c r="H2" t="s">
        <v>30</v>
      </c>
    </row>
    <row r="3" spans="1:8" ht="45" customHeight="1" thickBot="1">
      <c r="A3" s="109" t="s">
        <v>254</v>
      </c>
      <c r="B3" s="110"/>
      <c r="H3" t="s">
        <v>31</v>
      </c>
    </row>
    <row r="4" spans="1:8" ht="31.5" customHeight="1" thickBot="1">
      <c r="A4" s="107" t="s">
        <v>33</v>
      </c>
      <c r="B4" s="108"/>
      <c r="D4" s="104" t="s">
        <v>75</v>
      </c>
      <c r="E4" s="105"/>
      <c r="F4" s="106"/>
    </row>
    <row r="5" spans="1:8" ht="15.75" thickBot="1">
      <c r="A5" s="16" t="s">
        <v>34</v>
      </c>
      <c r="B5" s="17" t="s">
        <v>35</v>
      </c>
      <c r="G5" s="9" t="s">
        <v>71</v>
      </c>
      <c r="H5" t="s">
        <v>70</v>
      </c>
    </row>
    <row r="6" spans="1:8" ht="30" customHeight="1" thickBot="1">
      <c r="A6" s="100" t="s">
        <v>36</v>
      </c>
      <c r="B6" s="101"/>
      <c r="G6" s="10" t="s">
        <v>38</v>
      </c>
      <c r="H6">
        <v>1</v>
      </c>
    </row>
    <row r="7" spans="1:8" ht="30" customHeight="1" thickBot="1">
      <c r="A7" s="24" t="s">
        <v>37</v>
      </c>
      <c r="B7" s="64" t="s">
        <v>41</v>
      </c>
      <c r="G7" s="8" t="s">
        <v>39</v>
      </c>
      <c r="H7">
        <v>2</v>
      </c>
    </row>
    <row r="8" spans="1:8" ht="30" customHeight="1" thickBot="1">
      <c r="A8" s="23" t="s">
        <v>43</v>
      </c>
      <c r="B8" s="22">
        <v>3</v>
      </c>
      <c r="G8" s="7" t="s">
        <v>40</v>
      </c>
      <c r="H8">
        <v>3</v>
      </c>
    </row>
    <row r="9" spans="1:8" ht="30" customHeight="1" thickBot="1">
      <c r="A9" s="100" t="s">
        <v>44</v>
      </c>
      <c r="B9" s="101"/>
      <c r="G9" s="7" t="s">
        <v>41</v>
      </c>
      <c r="H9">
        <v>4</v>
      </c>
    </row>
    <row r="10" spans="1:8" ht="30" customHeight="1" thickBot="1">
      <c r="A10" s="25" t="s">
        <v>45</v>
      </c>
      <c r="B10" s="65" t="s">
        <v>46</v>
      </c>
      <c r="G10" s="7" t="s">
        <v>42</v>
      </c>
      <c r="H10">
        <v>5</v>
      </c>
    </row>
    <row r="11" spans="1:8" ht="30" customHeight="1" thickBot="1">
      <c r="A11" s="26" t="s">
        <v>43</v>
      </c>
      <c r="B11" s="22">
        <v>5</v>
      </c>
    </row>
    <row r="12" spans="1:8" ht="30" customHeight="1">
      <c r="A12" s="100" t="s">
        <v>48</v>
      </c>
      <c r="B12" s="101"/>
      <c r="G12" s="12"/>
    </row>
    <row r="13" spans="1:8" ht="30" customHeight="1" thickBot="1">
      <c r="A13" s="27" t="s">
        <v>49</v>
      </c>
      <c r="B13" s="65" t="s">
        <v>50</v>
      </c>
      <c r="G13" s="7" t="s">
        <v>71</v>
      </c>
      <c r="H13" t="s">
        <v>70</v>
      </c>
    </row>
    <row r="14" spans="1:8" ht="30" customHeight="1" thickBot="1">
      <c r="A14" s="26" t="s">
        <v>43</v>
      </c>
      <c r="B14" s="22">
        <f>VLOOKUP(B13,G17:H20,2,FALSE)</f>
        <v>1</v>
      </c>
      <c r="G14" s="7" t="s">
        <v>46</v>
      </c>
      <c r="H14">
        <v>2</v>
      </c>
    </row>
    <row r="15" spans="1:8" ht="30" customHeight="1" thickBot="1">
      <c r="A15" s="100" t="s">
        <v>53</v>
      </c>
      <c r="B15" s="101"/>
      <c r="G15" s="7" t="s">
        <v>47</v>
      </c>
      <c r="H15">
        <v>5</v>
      </c>
    </row>
    <row r="16" spans="1:8" ht="39" customHeight="1">
      <c r="A16" s="28" t="s">
        <v>54</v>
      </c>
      <c r="B16" s="64" t="s">
        <v>55</v>
      </c>
    </row>
    <row r="17" spans="1:8" ht="30" customHeight="1" thickBot="1">
      <c r="A17" s="15" t="s">
        <v>43</v>
      </c>
      <c r="B17" s="30">
        <v>5</v>
      </c>
      <c r="G17" s="7" t="s">
        <v>71</v>
      </c>
      <c r="H17" t="s">
        <v>70</v>
      </c>
    </row>
    <row r="18" spans="1:8" ht="30" customHeight="1" thickBot="1">
      <c r="A18" s="100" t="s">
        <v>58</v>
      </c>
      <c r="B18" s="101"/>
      <c r="G18" s="11" t="s">
        <v>50</v>
      </c>
      <c r="H18">
        <v>1</v>
      </c>
    </row>
    <row r="19" spans="1:8" ht="30" customHeight="1" thickBot="1">
      <c r="A19" s="29" t="s">
        <v>72</v>
      </c>
      <c r="B19" s="64" t="s">
        <v>59</v>
      </c>
      <c r="G19" s="11" t="s">
        <v>51</v>
      </c>
      <c r="H19">
        <v>3</v>
      </c>
    </row>
    <row r="20" spans="1:8" ht="30" customHeight="1" thickBot="1">
      <c r="A20" s="15" t="s">
        <v>43</v>
      </c>
      <c r="B20" s="30">
        <f>VLOOKUP(B19,G27:H29,2,FALSE)</f>
        <v>1</v>
      </c>
      <c r="G20" s="11" t="s">
        <v>52</v>
      </c>
      <c r="H20">
        <v>5</v>
      </c>
    </row>
    <row r="21" spans="1:8" ht="30" customHeight="1">
      <c r="A21" s="100" t="s">
        <v>61</v>
      </c>
      <c r="B21" s="101"/>
    </row>
    <row r="22" spans="1:8" ht="30" customHeight="1" thickBot="1">
      <c r="A22" s="29" t="s">
        <v>62</v>
      </c>
      <c r="B22" s="64" t="s">
        <v>64</v>
      </c>
      <c r="G22" s="7" t="s">
        <v>71</v>
      </c>
      <c r="H22" t="s">
        <v>70</v>
      </c>
    </row>
    <row r="23" spans="1:8" ht="30" customHeight="1" thickBot="1">
      <c r="A23" s="15" t="s">
        <v>43</v>
      </c>
      <c r="B23" s="30">
        <v>3</v>
      </c>
      <c r="G23" s="11" t="s">
        <v>55</v>
      </c>
      <c r="H23">
        <v>1</v>
      </c>
    </row>
    <row r="24" spans="1:8" ht="30" customHeight="1" thickBot="1">
      <c r="A24" s="19" t="s">
        <v>68</v>
      </c>
      <c r="B24" s="31">
        <f>IFERROR((B8+B11+B14+B17+B20+B23)/6,"-")</f>
        <v>3</v>
      </c>
      <c r="G24" s="13" t="s">
        <v>56</v>
      </c>
      <c r="H24">
        <v>3</v>
      </c>
    </row>
    <row r="25" spans="1:8" ht="30" customHeight="1" thickBot="1">
      <c r="A25" s="111" t="s">
        <v>69</v>
      </c>
      <c r="B25" s="112"/>
      <c r="G25" s="11" t="s">
        <v>57</v>
      </c>
      <c r="H25">
        <v>5</v>
      </c>
    </row>
    <row r="26" spans="1:8" ht="9.75" customHeight="1" thickBot="1"/>
    <row r="27" spans="1:8" ht="30" customHeight="1" thickBot="1">
      <c r="A27" s="107" t="s">
        <v>78</v>
      </c>
      <c r="B27" s="108"/>
      <c r="G27" s="7" t="s">
        <v>71</v>
      </c>
      <c r="H27" t="s">
        <v>70</v>
      </c>
    </row>
    <row r="28" spans="1:8" ht="30" customHeight="1" thickBot="1">
      <c r="A28" s="100" t="s">
        <v>79</v>
      </c>
      <c r="B28" s="101"/>
      <c r="G28" s="11" t="s">
        <v>59</v>
      </c>
      <c r="H28">
        <v>1</v>
      </c>
    </row>
    <row r="29" spans="1:8" ht="66.75" customHeight="1" thickBot="1">
      <c r="A29" s="29" t="s">
        <v>80</v>
      </c>
      <c r="B29" s="64" t="s">
        <v>96</v>
      </c>
      <c r="G29" s="11" t="s">
        <v>60</v>
      </c>
      <c r="H29">
        <v>5</v>
      </c>
    </row>
    <row r="30" spans="1:8" ht="30" customHeight="1" thickBot="1">
      <c r="A30" s="15" t="s">
        <v>43</v>
      </c>
      <c r="B30" s="30">
        <f>VLOOKUP(B29,G38:H43,2,FALSE)</f>
        <v>1</v>
      </c>
    </row>
    <row r="31" spans="1:8" ht="30" customHeight="1" thickBot="1">
      <c r="A31" s="100" t="s">
        <v>81</v>
      </c>
      <c r="B31" s="101"/>
      <c r="G31" s="7" t="s">
        <v>71</v>
      </c>
      <c r="H31" t="s">
        <v>70</v>
      </c>
    </row>
    <row r="32" spans="1:8" ht="42" customHeight="1" thickBot="1">
      <c r="A32" s="29" t="s">
        <v>82</v>
      </c>
      <c r="B32" s="64" t="s">
        <v>59</v>
      </c>
      <c r="G32" s="11" t="s">
        <v>63</v>
      </c>
      <c r="H32">
        <v>1</v>
      </c>
    </row>
    <row r="33" spans="1:8" ht="43.5" customHeight="1" thickBot="1">
      <c r="A33" s="15" t="s">
        <v>43</v>
      </c>
      <c r="B33" s="30">
        <f>VLOOKUP(B32,G27:H29,2,FALSE)</f>
        <v>1</v>
      </c>
      <c r="G33" s="11" t="s">
        <v>64</v>
      </c>
      <c r="H33">
        <v>2</v>
      </c>
    </row>
    <row r="34" spans="1:8" ht="30" customHeight="1" thickBot="1">
      <c r="A34" s="100" t="s">
        <v>83</v>
      </c>
      <c r="B34" s="101"/>
      <c r="G34" s="11" t="s">
        <v>65</v>
      </c>
      <c r="H34">
        <v>3</v>
      </c>
    </row>
    <row r="35" spans="1:8" ht="30" customHeight="1" thickBot="1">
      <c r="A35" s="29" t="s">
        <v>84</v>
      </c>
      <c r="B35" s="64" t="s">
        <v>85</v>
      </c>
      <c r="G35" s="11" t="s">
        <v>66</v>
      </c>
      <c r="H35">
        <v>4</v>
      </c>
    </row>
    <row r="36" spans="1:8" ht="30" customHeight="1" thickBot="1">
      <c r="A36" s="15" t="s">
        <v>43</v>
      </c>
      <c r="B36" s="30">
        <v>1</v>
      </c>
      <c r="G36" s="11" t="s">
        <v>67</v>
      </c>
      <c r="H36">
        <v>5</v>
      </c>
    </row>
    <row r="37" spans="1:8" ht="30" customHeight="1">
      <c r="A37" s="100" t="s">
        <v>91</v>
      </c>
      <c r="B37" s="101"/>
    </row>
    <row r="38" spans="1:8" ht="30" customHeight="1" thickBot="1">
      <c r="A38" s="29" t="s">
        <v>92</v>
      </c>
      <c r="B38" s="64" t="s">
        <v>107</v>
      </c>
      <c r="G38" s="7" t="s">
        <v>71</v>
      </c>
      <c r="H38" t="s">
        <v>70</v>
      </c>
    </row>
    <row r="39" spans="1:8" ht="30" customHeight="1" thickBot="1">
      <c r="A39" s="15" t="s">
        <v>43</v>
      </c>
      <c r="B39" s="30">
        <v>2</v>
      </c>
      <c r="G39" s="7" t="s">
        <v>96</v>
      </c>
      <c r="H39">
        <v>1</v>
      </c>
    </row>
    <row r="40" spans="1:8" ht="30" customHeight="1" thickBot="1">
      <c r="A40" s="32" t="s">
        <v>93</v>
      </c>
      <c r="B40" s="31">
        <f>IFERROR((B30+B33+B36+B39)/4,"-")</f>
        <v>1.25</v>
      </c>
      <c r="G40" s="7" t="s">
        <v>97</v>
      </c>
      <c r="H40">
        <v>2</v>
      </c>
    </row>
    <row r="41" spans="1:8" ht="30" customHeight="1" thickBot="1">
      <c r="A41" s="111" t="s">
        <v>94</v>
      </c>
      <c r="B41" s="112"/>
      <c r="G41" s="7" t="s">
        <v>98</v>
      </c>
      <c r="H41">
        <v>3</v>
      </c>
    </row>
    <row r="42" spans="1:8" ht="30" customHeight="1" thickBot="1">
      <c r="A42" s="20"/>
      <c r="B42" s="20"/>
      <c r="G42" s="7" t="s">
        <v>99</v>
      </c>
      <c r="H42">
        <v>4</v>
      </c>
    </row>
    <row r="43" spans="1:8" ht="30" customHeight="1" thickBot="1">
      <c r="A43" s="107" t="s">
        <v>95</v>
      </c>
      <c r="B43" s="115"/>
      <c r="G43" s="7" t="s">
        <v>100</v>
      </c>
      <c r="H43">
        <v>5</v>
      </c>
    </row>
    <row r="44" spans="1:8" ht="30" customHeight="1" thickBot="1">
      <c r="A44" s="33" t="s">
        <v>108</v>
      </c>
      <c r="B44" s="31">
        <f>IF(OR(B8="-",B11="-",B14="-",B17="-",B20="-",B23="-",B30="-",B33="-",B36="-",B39="-"),"Presenti campi non compilati",IFERROR(B24*B40,"-"))</f>
        <v>3.75</v>
      </c>
    </row>
    <row r="45" spans="1:8" ht="30" customHeight="1" thickBot="1">
      <c r="A45" s="34"/>
      <c r="B45" s="35"/>
    </row>
    <row r="46" spans="1:8" ht="30" customHeight="1" thickBot="1">
      <c r="A46" s="107" t="s">
        <v>112</v>
      </c>
      <c r="B46" s="115"/>
    </row>
    <row r="47" spans="1:8" ht="100.5" customHeight="1" thickBot="1">
      <c r="A47" s="113" t="s">
        <v>255</v>
      </c>
      <c r="B47" s="114"/>
    </row>
    <row r="48" spans="1:8" ht="12.75" customHeight="1" thickBot="1">
      <c r="G48" s="7" t="s">
        <v>71</v>
      </c>
      <c r="H48" t="s">
        <v>70</v>
      </c>
    </row>
    <row r="49" spans="7:8" ht="7.5" customHeight="1" thickBot="1">
      <c r="G49" s="7" t="s">
        <v>85</v>
      </c>
      <c r="H49">
        <v>0</v>
      </c>
    </row>
    <row r="50" spans="7:8" ht="30" customHeight="1" thickBot="1">
      <c r="G50" s="7" t="s">
        <v>86</v>
      </c>
      <c r="H50">
        <v>1</v>
      </c>
    </row>
    <row r="51" spans="7:8" ht="30" customHeight="1" thickBot="1">
      <c r="G51" s="7" t="s">
        <v>87</v>
      </c>
      <c r="H51">
        <v>2</v>
      </c>
    </row>
    <row r="52" spans="7:8" ht="30" customHeight="1" thickBot="1">
      <c r="G52" s="7" t="s">
        <v>88</v>
      </c>
      <c r="H52">
        <v>3</v>
      </c>
    </row>
    <row r="53" spans="7:8" ht="30" customHeight="1" thickBot="1">
      <c r="G53" s="7" t="s">
        <v>89</v>
      </c>
      <c r="H53">
        <v>4</v>
      </c>
    </row>
    <row r="54" spans="7:8" ht="30" customHeight="1" thickBot="1">
      <c r="G54" s="7" t="s">
        <v>90</v>
      </c>
      <c r="H54">
        <v>5</v>
      </c>
    </row>
    <row r="55" spans="7:8" ht="30" customHeight="1"/>
    <row r="56" spans="7:8" ht="30" customHeight="1" thickBot="1">
      <c r="G56" s="7" t="s">
        <v>71</v>
      </c>
      <c r="H56" t="s">
        <v>70</v>
      </c>
    </row>
    <row r="57" spans="7:8" ht="30" customHeight="1" thickBot="1">
      <c r="G57" s="7" t="s">
        <v>104</v>
      </c>
      <c r="H57">
        <v>1</v>
      </c>
    </row>
    <row r="58" spans="7:8" ht="30" customHeight="1" thickBot="1">
      <c r="G58" s="7" t="s">
        <v>105</v>
      </c>
      <c r="H58">
        <v>2</v>
      </c>
    </row>
    <row r="59" spans="7:8" ht="30" customHeight="1" thickBot="1">
      <c r="G59" s="7" t="s">
        <v>103</v>
      </c>
      <c r="H59">
        <v>3</v>
      </c>
    </row>
    <row r="60" spans="7:8" ht="30" customHeight="1" thickBot="1">
      <c r="G60" s="7" t="s">
        <v>106</v>
      </c>
      <c r="H60">
        <v>4</v>
      </c>
    </row>
    <row r="61" spans="7:8" ht="30" customHeight="1" thickBot="1">
      <c r="G61" s="7" t="s">
        <v>107</v>
      </c>
      <c r="H61">
        <v>5</v>
      </c>
    </row>
    <row r="62" spans="7:8" ht="30" customHeight="1"/>
    <row r="63" spans="7:8" ht="30" customHeight="1"/>
    <row r="64" spans="7:8" ht="30" customHeight="1"/>
    <row r="65" ht="30" customHeight="1"/>
    <row r="66" ht="30" customHeight="1"/>
    <row r="67" ht="30" customHeight="1"/>
    <row r="68" ht="30" customHeight="1"/>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4.xml><?xml version="1.0" encoding="utf-8"?>
<worksheet xmlns="http://schemas.openxmlformats.org/spreadsheetml/2006/main" xmlns:r="http://schemas.openxmlformats.org/officeDocument/2006/relationships">
  <dimension ref="A1:H68"/>
  <sheetViews>
    <sheetView topLeftCell="A37" zoomScaleNormal="100" zoomScaleSheetLayoutView="100" workbookViewId="0">
      <selection activeCell="A47" sqref="A47:B47"/>
    </sheetView>
  </sheetViews>
  <sheetFormatPr defaultColWidth="8.85546875" defaultRowHeight="15"/>
  <cols>
    <col min="1" max="1" width="85.7109375" customWidth="1"/>
    <col min="2" max="2" width="42" customWidth="1"/>
    <col min="3" max="3" width="5.42578125" customWidth="1"/>
    <col min="7" max="7" width="43.140625" hidden="1" customWidth="1"/>
    <col min="8" max="8" width="9.140625" hidden="1" customWidth="1"/>
  </cols>
  <sheetData>
    <row r="1" spans="1:8" ht="15.75" thickBot="1"/>
    <row r="2" spans="1:8" ht="24" customHeight="1" thickBot="1">
      <c r="A2" s="14" t="s">
        <v>73</v>
      </c>
      <c r="B2" s="18">
        <f>IF(F2="SI",'Indice Schede'!B52,"non utilizzata")</f>
        <v>41</v>
      </c>
      <c r="D2" s="102" t="s">
        <v>74</v>
      </c>
      <c r="E2" s="103"/>
      <c r="F2" s="66" t="s">
        <v>30</v>
      </c>
      <c r="H2" t="s">
        <v>30</v>
      </c>
    </row>
    <row r="3" spans="1:8" ht="45" customHeight="1" thickBot="1">
      <c r="A3" s="109" t="s">
        <v>238</v>
      </c>
      <c r="B3" s="110"/>
      <c r="H3" t="s">
        <v>31</v>
      </c>
    </row>
    <row r="4" spans="1:8" ht="31.5" customHeight="1" thickBot="1">
      <c r="A4" s="107" t="s">
        <v>33</v>
      </c>
      <c r="B4" s="108"/>
      <c r="D4" s="104" t="s">
        <v>75</v>
      </c>
      <c r="E4" s="105"/>
      <c r="F4" s="106"/>
    </row>
    <row r="5" spans="1:8" ht="15.75" thickBot="1">
      <c r="A5" s="16" t="s">
        <v>34</v>
      </c>
      <c r="B5" s="17" t="s">
        <v>35</v>
      </c>
      <c r="G5" s="9" t="s">
        <v>71</v>
      </c>
      <c r="H5" t="s">
        <v>70</v>
      </c>
    </row>
    <row r="6" spans="1:8" ht="30" customHeight="1" thickBot="1">
      <c r="A6" s="100" t="s">
        <v>36</v>
      </c>
      <c r="B6" s="101"/>
      <c r="G6" s="10" t="s">
        <v>38</v>
      </c>
      <c r="H6">
        <v>1</v>
      </c>
    </row>
    <row r="7" spans="1:8" ht="30" customHeight="1" thickBot="1">
      <c r="A7" s="24" t="s">
        <v>37</v>
      </c>
      <c r="B7" s="64" t="s">
        <v>38</v>
      </c>
      <c r="G7" s="8" t="s">
        <v>39</v>
      </c>
      <c r="H7">
        <v>2</v>
      </c>
    </row>
    <row r="8" spans="1:8" ht="30" customHeight="1" thickBot="1">
      <c r="A8" s="23" t="s">
        <v>43</v>
      </c>
      <c r="B8" s="22">
        <v>2</v>
      </c>
      <c r="G8" s="7" t="s">
        <v>40</v>
      </c>
      <c r="H8">
        <v>3</v>
      </c>
    </row>
    <row r="9" spans="1:8" ht="30" customHeight="1" thickBot="1">
      <c r="A9" s="100" t="s">
        <v>44</v>
      </c>
      <c r="B9" s="101"/>
      <c r="G9" s="7" t="s">
        <v>41</v>
      </c>
      <c r="H9">
        <v>4</v>
      </c>
    </row>
    <row r="10" spans="1:8" ht="30" customHeight="1" thickBot="1">
      <c r="A10" s="25" t="s">
        <v>45</v>
      </c>
      <c r="B10" s="65" t="s">
        <v>46</v>
      </c>
      <c r="G10" s="7" t="s">
        <v>42</v>
      </c>
      <c r="H10">
        <v>5</v>
      </c>
    </row>
    <row r="11" spans="1:8" ht="30" customHeight="1" thickBot="1">
      <c r="A11" s="26" t="s">
        <v>43</v>
      </c>
      <c r="B11" s="22">
        <f>VLOOKUP(B10,G13:H15,2,FALSE)</f>
        <v>2</v>
      </c>
    </row>
    <row r="12" spans="1:8" ht="30" customHeight="1">
      <c r="A12" s="100" t="s">
        <v>48</v>
      </c>
      <c r="B12" s="101"/>
      <c r="G12" s="12"/>
    </row>
    <row r="13" spans="1:8" ht="30" customHeight="1" thickBot="1">
      <c r="A13" s="27" t="s">
        <v>49</v>
      </c>
      <c r="B13" s="65" t="s">
        <v>50</v>
      </c>
      <c r="G13" s="7" t="s">
        <v>71</v>
      </c>
      <c r="H13" t="s">
        <v>70</v>
      </c>
    </row>
    <row r="14" spans="1:8" ht="30" customHeight="1" thickBot="1">
      <c r="A14" s="26" t="s">
        <v>43</v>
      </c>
      <c r="B14" s="22">
        <f>VLOOKUP(B13,G17:H20,2,FALSE)</f>
        <v>1</v>
      </c>
      <c r="G14" s="7" t="s">
        <v>46</v>
      </c>
      <c r="H14">
        <v>2</v>
      </c>
    </row>
    <row r="15" spans="1:8" ht="30" customHeight="1" thickBot="1">
      <c r="A15" s="100" t="s">
        <v>53</v>
      </c>
      <c r="B15" s="101"/>
      <c r="G15" s="7" t="s">
        <v>47</v>
      </c>
      <c r="H15">
        <v>5</v>
      </c>
    </row>
    <row r="16" spans="1:8" ht="39" customHeight="1">
      <c r="A16" s="28" t="s">
        <v>54</v>
      </c>
      <c r="B16" s="64" t="s">
        <v>55</v>
      </c>
    </row>
    <row r="17" spans="1:8" ht="30" customHeight="1" thickBot="1">
      <c r="A17" s="15" t="s">
        <v>43</v>
      </c>
      <c r="B17" s="30">
        <v>3</v>
      </c>
      <c r="G17" s="7" t="s">
        <v>71</v>
      </c>
      <c r="H17" t="s">
        <v>70</v>
      </c>
    </row>
    <row r="18" spans="1:8" ht="30" customHeight="1" thickBot="1">
      <c r="A18" s="100" t="s">
        <v>58</v>
      </c>
      <c r="B18" s="101"/>
      <c r="G18" s="11" t="s">
        <v>50</v>
      </c>
      <c r="H18">
        <v>1</v>
      </c>
    </row>
    <row r="19" spans="1:8" ht="30" customHeight="1" thickBot="1">
      <c r="A19" s="29" t="s">
        <v>72</v>
      </c>
      <c r="B19" s="64" t="s">
        <v>59</v>
      </c>
      <c r="G19" s="11" t="s">
        <v>51</v>
      </c>
      <c r="H19">
        <v>3</v>
      </c>
    </row>
    <row r="20" spans="1:8" ht="30" customHeight="1" thickBot="1">
      <c r="A20" s="15" t="s">
        <v>43</v>
      </c>
      <c r="B20" s="30">
        <f>VLOOKUP(B19,G27:H29,2,FALSE)</f>
        <v>1</v>
      </c>
      <c r="G20" s="11" t="s">
        <v>52</v>
      </c>
      <c r="H20">
        <v>5</v>
      </c>
    </row>
    <row r="21" spans="1:8" ht="30" customHeight="1">
      <c r="A21" s="100" t="s">
        <v>61</v>
      </c>
      <c r="B21" s="101"/>
    </row>
    <row r="22" spans="1:8" ht="30" customHeight="1" thickBot="1">
      <c r="A22" s="29" t="s">
        <v>62</v>
      </c>
      <c r="B22" s="64" t="s">
        <v>63</v>
      </c>
      <c r="G22" s="7" t="s">
        <v>71</v>
      </c>
      <c r="H22" t="s">
        <v>70</v>
      </c>
    </row>
    <row r="23" spans="1:8" ht="30" customHeight="1" thickBot="1">
      <c r="A23" s="15" t="s">
        <v>43</v>
      </c>
      <c r="B23" s="30">
        <v>2</v>
      </c>
      <c r="G23" s="11" t="s">
        <v>55</v>
      </c>
      <c r="H23">
        <v>1</v>
      </c>
    </row>
    <row r="24" spans="1:8" ht="30" customHeight="1" thickBot="1">
      <c r="A24" s="19" t="s">
        <v>68</v>
      </c>
      <c r="B24" s="31">
        <f>IFERROR((B8+B11+B14+B17+B20+B23)/6,"-")</f>
        <v>1.8333333333333333</v>
      </c>
      <c r="G24" s="13" t="s">
        <v>56</v>
      </c>
      <c r="H24">
        <v>3</v>
      </c>
    </row>
    <row r="25" spans="1:8" ht="30" customHeight="1" thickBot="1">
      <c r="A25" s="111" t="s">
        <v>69</v>
      </c>
      <c r="B25" s="112"/>
      <c r="G25" s="11" t="s">
        <v>57</v>
      </c>
      <c r="H25">
        <v>5</v>
      </c>
    </row>
    <row r="26" spans="1:8" ht="9.75" customHeight="1" thickBot="1"/>
    <row r="27" spans="1:8" ht="30" customHeight="1" thickBot="1">
      <c r="A27" s="107" t="s">
        <v>78</v>
      </c>
      <c r="B27" s="108"/>
      <c r="G27" s="7" t="s">
        <v>71</v>
      </c>
      <c r="H27" t="s">
        <v>70</v>
      </c>
    </row>
    <row r="28" spans="1:8" ht="30" customHeight="1" thickBot="1">
      <c r="A28" s="100" t="s">
        <v>79</v>
      </c>
      <c r="B28" s="101"/>
      <c r="G28" s="11" t="s">
        <v>59</v>
      </c>
      <c r="H28">
        <v>1</v>
      </c>
    </row>
    <row r="29" spans="1:8" ht="66.75" customHeight="1" thickBot="1">
      <c r="A29" s="29" t="s">
        <v>80</v>
      </c>
      <c r="B29" s="64" t="s">
        <v>96</v>
      </c>
      <c r="G29" s="11" t="s">
        <v>60</v>
      </c>
      <c r="H29">
        <v>5</v>
      </c>
    </row>
    <row r="30" spans="1:8" ht="30" customHeight="1" thickBot="1">
      <c r="A30" s="15" t="s">
        <v>43</v>
      </c>
      <c r="B30" s="30">
        <v>3</v>
      </c>
    </row>
    <row r="31" spans="1:8" ht="30" customHeight="1" thickBot="1">
      <c r="A31" s="100" t="s">
        <v>81</v>
      </c>
      <c r="B31" s="101"/>
      <c r="G31" s="7" t="s">
        <v>71</v>
      </c>
      <c r="H31" t="s">
        <v>70</v>
      </c>
    </row>
    <row r="32" spans="1:8" ht="42" customHeight="1" thickBot="1">
      <c r="A32" s="29" t="s">
        <v>82</v>
      </c>
      <c r="B32" s="64" t="s">
        <v>59</v>
      </c>
      <c r="G32" s="11" t="s">
        <v>63</v>
      </c>
      <c r="H32">
        <v>1</v>
      </c>
    </row>
    <row r="33" spans="1:8" ht="43.5" customHeight="1" thickBot="1">
      <c r="A33" s="15" t="s">
        <v>43</v>
      </c>
      <c r="B33" s="30">
        <f>VLOOKUP(B32,G27:H29,2,FALSE)</f>
        <v>1</v>
      </c>
      <c r="G33" s="11" t="s">
        <v>64</v>
      </c>
      <c r="H33">
        <v>2</v>
      </c>
    </row>
    <row r="34" spans="1:8" ht="30" customHeight="1" thickBot="1">
      <c r="A34" s="100" t="s">
        <v>83</v>
      </c>
      <c r="B34" s="101"/>
      <c r="G34" s="11" t="s">
        <v>65</v>
      </c>
      <c r="H34">
        <v>3</v>
      </c>
    </row>
    <row r="35" spans="1:8" ht="30" customHeight="1" thickBot="1">
      <c r="A35" s="29" t="s">
        <v>84</v>
      </c>
      <c r="B35" s="64" t="s">
        <v>85</v>
      </c>
      <c r="G35" s="11" t="s">
        <v>66</v>
      </c>
      <c r="H35">
        <v>4</v>
      </c>
    </row>
    <row r="36" spans="1:8" ht="30" customHeight="1" thickBot="1">
      <c r="A36" s="15" t="s">
        <v>43</v>
      </c>
      <c r="B36" s="30">
        <v>2</v>
      </c>
      <c r="G36" s="11" t="s">
        <v>67</v>
      </c>
      <c r="H36">
        <v>5</v>
      </c>
    </row>
    <row r="37" spans="1:8" ht="30" customHeight="1">
      <c r="A37" s="100" t="s">
        <v>91</v>
      </c>
      <c r="B37" s="101"/>
    </row>
    <row r="38" spans="1:8" ht="30" customHeight="1" thickBot="1">
      <c r="A38" s="29" t="s">
        <v>92</v>
      </c>
      <c r="B38" s="64" t="s">
        <v>104</v>
      </c>
      <c r="G38" s="7" t="s">
        <v>71</v>
      </c>
      <c r="H38" t="s">
        <v>70</v>
      </c>
    </row>
    <row r="39" spans="1:8" ht="30" customHeight="1" thickBot="1">
      <c r="A39" s="15" t="s">
        <v>43</v>
      </c>
      <c r="B39" s="30">
        <v>4</v>
      </c>
      <c r="G39" s="7" t="s">
        <v>96</v>
      </c>
      <c r="H39">
        <v>1</v>
      </c>
    </row>
    <row r="40" spans="1:8" ht="30" customHeight="1" thickBot="1">
      <c r="A40" s="32" t="s">
        <v>93</v>
      </c>
      <c r="B40" s="31">
        <f>IFERROR((B30+B33+B36+B39)/4,"-")</f>
        <v>2.5</v>
      </c>
      <c r="G40" s="7" t="s">
        <v>97</v>
      </c>
      <c r="H40">
        <v>2</v>
      </c>
    </row>
    <row r="41" spans="1:8" ht="30" customHeight="1" thickBot="1">
      <c r="A41" s="111" t="s">
        <v>94</v>
      </c>
      <c r="B41" s="112"/>
      <c r="G41" s="7" t="s">
        <v>98</v>
      </c>
      <c r="H41">
        <v>3</v>
      </c>
    </row>
    <row r="42" spans="1:8" ht="30" customHeight="1" thickBot="1">
      <c r="A42" s="20"/>
      <c r="B42" s="20"/>
      <c r="G42" s="7" t="s">
        <v>99</v>
      </c>
      <c r="H42">
        <v>4</v>
      </c>
    </row>
    <row r="43" spans="1:8" ht="30" customHeight="1" thickBot="1">
      <c r="A43" s="107" t="s">
        <v>95</v>
      </c>
      <c r="B43" s="115"/>
      <c r="G43" s="7" t="s">
        <v>100</v>
      </c>
      <c r="H43">
        <v>5</v>
      </c>
    </row>
    <row r="44" spans="1:8" ht="30" customHeight="1" thickBot="1">
      <c r="A44" s="33" t="s">
        <v>108</v>
      </c>
      <c r="B44" s="31">
        <f>IF(OR(B8="-",B11="-",B14="-",B17="-",B20="-",B23="-",B30="-",B33="-",B36="-",B39="-"),"Presenti campi non compilati",IFERROR(B24*B40,"-"))</f>
        <v>4.583333333333333</v>
      </c>
    </row>
    <row r="45" spans="1:8" ht="30" customHeight="1" thickBot="1">
      <c r="A45" s="34"/>
      <c r="B45" s="35"/>
    </row>
    <row r="46" spans="1:8" ht="30" customHeight="1" thickBot="1">
      <c r="A46" s="107" t="s">
        <v>112</v>
      </c>
      <c r="B46" s="115"/>
    </row>
    <row r="47" spans="1:8" ht="34.5" customHeight="1" thickBot="1">
      <c r="A47" s="113" t="s">
        <v>348</v>
      </c>
      <c r="B47" s="114"/>
    </row>
    <row r="48" spans="1:8" ht="12.75" customHeight="1" thickBot="1">
      <c r="G48" s="7" t="s">
        <v>71</v>
      </c>
      <c r="H48" t="s">
        <v>70</v>
      </c>
    </row>
    <row r="49" spans="7:8" ht="7.5" customHeight="1" thickBot="1">
      <c r="G49" s="7" t="s">
        <v>85</v>
      </c>
      <c r="H49">
        <v>0</v>
      </c>
    </row>
    <row r="50" spans="7:8" ht="30" customHeight="1" thickBot="1">
      <c r="G50" s="7" t="s">
        <v>86</v>
      </c>
      <c r="H50">
        <v>1</v>
      </c>
    </row>
    <row r="51" spans="7:8" ht="30" customHeight="1" thickBot="1">
      <c r="G51" s="7" t="s">
        <v>87</v>
      </c>
      <c r="H51">
        <v>2</v>
      </c>
    </row>
    <row r="52" spans="7:8" ht="30" customHeight="1" thickBot="1">
      <c r="G52" s="7" t="s">
        <v>88</v>
      </c>
      <c r="H52">
        <v>3</v>
      </c>
    </row>
    <row r="53" spans="7:8" ht="30" customHeight="1" thickBot="1">
      <c r="G53" s="7" t="s">
        <v>89</v>
      </c>
      <c r="H53">
        <v>4</v>
      </c>
    </row>
    <row r="54" spans="7:8" ht="30" customHeight="1" thickBot="1">
      <c r="G54" s="7" t="s">
        <v>90</v>
      </c>
      <c r="H54">
        <v>5</v>
      </c>
    </row>
    <row r="55" spans="7:8" ht="30" customHeight="1"/>
    <row r="56" spans="7:8" ht="30" customHeight="1" thickBot="1">
      <c r="G56" s="7" t="s">
        <v>71</v>
      </c>
      <c r="H56" t="s">
        <v>70</v>
      </c>
    </row>
    <row r="57" spans="7:8" ht="30" customHeight="1" thickBot="1">
      <c r="G57" s="7" t="s">
        <v>104</v>
      </c>
      <c r="H57">
        <v>1</v>
      </c>
    </row>
    <row r="58" spans="7:8" ht="30" customHeight="1" thickBot="1">
      <c r="G58" s="7" t="s">
        <v>105</v>
      </c>
      <c r="H58">
        <v>2</v>
      </c>
    </row>
    <row r="59" spans="7:8" ht="30" customHeight="1" thickBot="1">
      <c r="G59" s="7" t="s">
        <v>103</v>
      </c>
      <c r="H59">
        <v>3</v>
      </c>
    </row>
    <row r="60" spans="7:8" ht="30" customHeight="1" thickBot="1">
      <c r="G60" s="7" t="s">
        <v>106</v>
      </c>
      <c r="H60">
        <v>4</v>
      </c>
    </row>
    <row r="61" spans="7:8" ht="30" customHeight="1" thickBot="1">
      <c r="G61" s="7" t="s">
        <v>107</v>
      </c>
      <c r="H61">
        <v>5</v>
      </c>
    </row>
    <row r="62" spans="7:8" ht="30" customHeight="1"/>
    <row r="63" spans="7:8" ht="30" customHeight="1"/>
    <row r="64" spans="7:8" ht="30" customHeight="1"/>
    <row r="65" ht="30" customHeight="1"/>
    <row r="66" ht="30" customHeight="1"/>
    <row r="67" ht="30" customHeight="1"/>
    <row r="68" ht="30" customHeight="1"/>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5.xml><?xml version="1.0" encoding="utf-8"?>
<worksheet xmlns="http://schemas.openxmlformats.org/spreadsheetml/2006/main" xmlns:r="http://schemas.openxmlformats.org/officeDocument/2006/relationships">
  <dimension ref="A1:H68"/>
  <sheetViews>
    <sheetView topLeftCell="A40" zoomScaleNormal="100" zoomScaleSheetLayoutView="100" workbookViewId="0">
      <selection activeCell="A3" sqref="A3:B3"/>
    </sheetView>
  </sheetViews>
  <sheetFormatPr defaultColWidth="8.85546875" defaultRowHeight="15"/>
  <cols>
    <col min="1" max="1" width="85.7109375" customWidth="1"/>
    <col min="2" max="2" width="42" customWidth="1"/>
    <col min="3" max="3" width="5.42578125" customWidth="1"/>
    <col min="7" max="7" width="43.140625" hidden="1" customWidth="1"/>
    <col min="8" max="8" width="9.140625" hidden="1" customWidth="1"/>
  </cols>
  <sheetData>
    <row r="1" spans="1:8" ht="15.75" thickBot="1"/>
    <row r="2" spans="1:8" ht="24" customHeight="1" thickBot="1">
      <c r="A2" s="14" t="s">
        <v>73</v>
      </c>
      <c r="B2" s="18">
        <f>IF(F2="SI",'Indice Schede'!B53,"non utilizzata")</f>
        <v>42</v>
      </c>
      <c r="D2" s="102" t="s">
        <v>74</v>
      </c>
      <c r="E2" s="103"/>
      <c r="F2" s="66" t="s">
        <v>30</v>
      </c>
      <c r="H2" t="s">
        <v>30</v>
      </c>
    </row>
    <row r="3" spans="1:8" ht="45" customHeight="1" thickBot="1">
      <c r="A3" s="109" t="s">
        <v>349</v>
      </c>
      <c r="B3" s="110"/>
      <c r="H3" t="s">
        <v>31</v>
      </c>
    </row>
    <row r="4" spans="1:8" ht="31.5" customHeight="1" thickBot="1">
      <c r="A4" s="107" t="s">
        <v>33</v>
      </c>
      <c r="B4" s="108"/>
      <c r="D4" s="104" t="s">
        <v>75</v>
      </c>
      <c r="E4" s="105"/>
      <c r="F4" s="106"/>
    </row>
    <row r="5" spans="1:8" ht="15.75" thickBot="1">
      <c r="A5" s="16" t="s">
        <v>34</v>
      </c>
      <c r="B5" s="17" t="s">
        <v>35</v>
      </c>
      <c r="G5" s="9" t="s">
        <v>71</v>
      </c>
      <c r="H5" t="s">
        <v>70</v>
      </c>
    </row>
    <row r="6" spans="1:8" ht="30" customHeight="1" thickBot="1">
      <c r="A6" s="100" t="s">
        <v>36</v>
      </c>
      <c r="B6" s="101"/>
      <c r="G6" s="10" t="s">
        <v>38</v>
      </c>
      <c r="H6">
        <v>1</v>
      </c>
    </row>
    <row r="7" spans="1:8" ht="30" customHeight="1" thickBot="1">
      <c r="A7" s="24" t="s">
        <v>37</v>
      </c>
      <c r="B7" s="64" t="s">
        <v>38</v>
      </c>
      <c r="G7" s="8" t="s">
        <v>39</v>
      </c>
      <c r="H7">
        <v>2</v>
      </c>
    </row>
    <row r="8" spans="1:8" ht="30" customHeight="1" thickBot="1">
      <c r="A8" s="23" t="s">
        <v>43</v>
      </c>
      <c r="B8" s="22">
        <v>2</v>
      </c>
      <c r="G8" s="7" t="s">
        <v>40</v>
      </c>
      <c r="H8">
        <v>3</v>
      </c>
    </row>
    <row r="9" spans="1:8" ht="30" customHeight="1" thickBot="1">
      <c r="A9" s="100" t="s">
        <v>44</v>
      </c>
      <c r="B9" s="101"/>
      <c r="G9" s="7" t="s">
        <v>41</v>
      </c>
      <c r="H9">
        <v>4</v>
      </c>
    </row>
    <row r="10" spans="1:8" ht="30" customHeight="1" thickBot="1">
      <c r="A10" s="25" t="s">
        <v>45</v>
      </c>
      <c r="B10" s="65" t="s">
        <v>47</v>
      </c>
      <c r="G10" s="7" t="s">
        <v>42</v>
      </c>
      <c r="H10">
        <v>5</v>
      </c>
    </row>
    <row r="11" spans="1:8" ht="30" customHeight="1" thickBot="1">
      <c r="A11" s="26" t="s">
        <v>43</v>
      </c>
      <c r="B11" s="22">
        <f>VLOOKUP(B10,G13:H15,2,FALSE)</f>
        <v>5</v>
      </c>
    </row>
    <row r="12" spans="1:8" ht="30" customHeight="1">
      <c r="A12" s="100" t="s">
        <v>48</v>
      </c>
      <c r="B12" s="101"/>
      <c r="G12" s="12"/>
    </row>
    <row r="13" spans="1:8" ht="30" customHeight="1" thickBot="1">
      <c r="A13" s="27" t="s">
        <v>49</v>
      </c>
      <c r="B13" s="65" t="s">
        <v>51</v>
      </c>
      <c r="G13" s="7" t="s">
        <v>71</v>
      </c>
      <c r="H13" t="s">
        <v>70</v>
      </c>
    </row>
    <row r="14" spans="1:8" ht="30" customHeight="1" thickBot="1">
      <c r="A14" s="26" t="s">
        <v>43</v>
      </c>
      <c r="B14" s="22">
        <v>3</v>
      </c>
      <c r="G14" s="7" t="s">
        <v>46</v>
      </c>
      <c r="H14">
        <v>2</v>
      </c>
    </row>
    <row r="15" spans="1:8" ht="30" customHeight="1" thickBot="1">
      <c r="A15" s="100" t="s">
        <v>53</v>
      </c>
      <c r="B15" s="101"/>
      <c r="G15" s="7" t="s">
        <v>47</v>
      </c>
      <c r="H15">
        <v>5</v>
      </c>
    </row>
    <row r="16" spans="1:8" ht="39" customHeight="1">
      <c r="A16" s="28" t="s">
        <v>54</v>
      </c>
      <c r="B16" s="64" t="s">
        <v>55</v>
      </c>
    </row>
    <row r="17" spans="1:8" ht="30" customHeight="1" thickBot="1">
      <c r="A17" s="15" t="s">
        <v>43</v>
      </c>
      <c r="B17" s="30">
        <v>3</v>
      </c>
      <c r="G17" s="7" t="s">
        <v>71</v>
      </c>
      <c r="H17" t="s">
        <v>70</v>
      </c>
    </row>
    <row r="18" spans="1:8" ht="30" customHeight="1" thickBot="1">
      <c r="A18" s="100" t="s">
        <v>58</v>
      </c>
      <c r="B18" s="101"/>
      <c r="G18" s="11" t="s">
        <v>50</v>
      </c>
      <c r="H18">
        <v>1</v>
      </c>
    </row>
    <row r="19" spans="1:8" ht="30" customHeight="1" thickBot="1">
      <c r="A19" s="29" t="s">
        <v>72</v>
      </c>
      <c r="B19" s="64" t="s">
        <v>59</v>
      </c>
      <c r="G19" s="11" t="s">
        <v>51</v>
      </c>
      <c r="H19">
        <v>3</v>
      </c>
    </row>
    <row r="20" spans="1:8" ht="30" customHeight="1" thickBot="1">
      <c r="A20" s="15" t="s">
        <v>43</v>
      </c>
      <c r="B20" s="30">
        <v>1</v>
      </c>
      <c r="G20" s="11" t="s">
        <v>52</v>
      </c>
      <c r="H20">
        <v>5</v>
      </c>
    </row>
    <row r="21" spans="1:8" ht="30" customHeight="1">
      <c r="A21" s="100" t="s">
        <v>61</v>
      </c>
      <c r="B21" s="101"/>
    </row>
    <row r="22" spans="1:8" ht="30" customHeight="1" thickBot="1">
      <c r="A22" s="29" t="s">
        <v>62</v>
      </c>
      <c r="B22" s="64" t="s">
        <v>63</v>
      </c>
      <c r="G22" s="7" t="s">
        <v>71</v>
      </c>
      <c r="H22" t="s">
        <v>70</v>
      </c>
    </row>
    <row r="23" spans="1:8" ht="30" customHeight="1" thickBot="1">
      <c r="A23" s="15" t="s">
        <v>43</v>
      </c>
      <c r="B23" s="30">
        <v>2</v>
      </c>
      <c r="G23" s="11" t="s">
        <v>55</v>
      </c>
      <c r="H23">
        <v>1</v>
      </c>
    </row>
    <row r="24" spans="1:8" ht="30" customHeight="1" thickBot="1">
      <c r="A24" s="19" t="s">
        <v>68</v>
      </c>
      <c r="B24" s="31">
        <f>IFERROR((B8+B11+B14+B17+B20+B23)/6,"-")</f>
        <v>2.6666666666666665</v>
      </c>
      <c r="G24" s="13" t="s">
        <v>56</v>
      </c>
      <c r="H24">
        <v>3</v>
      </c>
    </row>
    <row r="25" spans="1:8" ht="30" customHeight="1" thickBot="1">
      <c r="A25" s="111" t="s">
        <v>69</v>
      </c>
      <c r="B25" s="112"/>
      <c r="G25" s="11" t="s">
        <v>57</v>
      </c>
      <c r="H25">
        <v>5</v>
      </c>
    </row>
    <row r="26" spans="1:8" ht="9.75" customHeight="1" thickBot="1"/>
    <row r="27" spans="1:8" ht="30" customHeight="1" thickBot="1">
      <c r="A27" s="107" t="s">
        <v>78</v>
      </c>
      <c r="B27" s="108"/>
      <c r="G27" s="7" t="s">
        <v>71</v>
      </c>
      <c r="H27" t="s">
        <v>70</v>
      </c>
    </row>
    <row r="28" spans="1:8" ht="30" customHeight="1" thickBot="1">
      <c r="A28" s="100" t="s">
        <v>79</v>
      </c>
      <c r="B28" s="101"/>
      <c r="G28" s="11" t="s">
        <v>59</v>
      </c>
      <c r="H28">
        <v>1</v>
      </c>
    </row>
    <row r="29" spans="1:8" ht="66.75" customHeight="1" thickBot="1">
      <c r="A29" s="29" t="s">
        <v>80</v>
      </c>
      <c r="B29" s="64" t="s">
        <v>96</v>
      </c>
      <c r="G29" s="11" t="s">
        <v>60</v>
      </c>
      <c r="H29">
        <v>5</v>
      </c>
    </row>
    <row r="30" spans="1:8" ht="30" customHeight="1" thickBot="1">
      <c r="A30" s="15" t="s">
        <v>43</v>
      </c>
      <c r="B30" s="30">
        <v>5</v>
      </c>
    </row>
    <row r="31" spans="1:8" ht="30" customHeight="1" thickBot="1">
      <c r="A31" s="100" t="s">
        <v>81</v>
      </c>
      <c r="B31" s="101"/>
      <c r="G31" s="7" t="s">
        <v>71</v>
      </c>
      <c r="H31" t="s">
        <v>70</v>
      </c>
    </row>
    <row r="32" spans="1:8" ht="42" customHeight="1" thickBot="1">
      <c r="A32" s="29" t="s">
        <v>82</v>
      </c>
      <c r="B32" s="64" t="s">
        <v>59</v>
      </c>
      <c r="G32" s="11" t="s">
        <v>63</v>
      </c>
      <c r="H32">
        <v>1</v>
      </c>
    </row>
    <row r="33" spans="1:8" ht="43.5" customHeight="1" thickBot="1">
      <c r="A33" s="15" t="s">
        <v>43</v>
      </c>
      <c r="B33" s="30">
        <f>VLOOKUP(B32,G27:H29,2,FALSE)</f>
        <v>1</v>
      </c>
      <c r="G33" s="11" t="s">
        <v>64</v>
      </c>
      <c r="H33">
        <v>2</v>
      </c>
    </row>
    <row r="34" spans="1:8" ht="30" customHeight="1" thickBot="1">
      <c r="A34" s="100" t="s">
        <v>83</v>
      </c>
      <c r="B34" s="101"/>
      <c r="G34" s="11" t="s">
        <v>65</v>
      </c>
      <c r="H34">
        <v>3</v>
      </c>
    </row>
    <row r="35" spans="1:8" ht="30" customHeight="1" thickBot="1">
      <c r="A35" s="29" t="s">
        <v>84</v>
      </c>
      <c r="B35" s="64" t="s">
        <v>85</v>
      </c>
      <c r="G35" s="11" t="s">
        <v>66</v>
      </c>
      <c r="H35">
        <v>4</v>
      </c>
    </row>
    <row r="36" spans="1:8" ht="30" customHeight="1" thickBot="1">
      <c r="A36" s="15" t="s">
        <v>43</v>
      </c>
      <c r="B36" s="30">
        <v>1</v>
      </c>
      <c r="G36" s="11" t="s">
        <v>67</v>
      </c>
      <c r="H36">
        <v>5</v>
      </c>
    </row>
    <row r="37" spans="1:8" ht="30" customHeight="1">
      <c r="A37" s="100" t="s">
        <v>91</v>
      </c>
      <c r="B37" s="101"/>
    </row>
    <row r="38" spans="1:8" ht="30" customHeight="1" thickBot="1">
      <c r="A38" s="29" t="s">
        <v>92</v>
      </c>
      <c r="B38" s="64" t="s">
        <v>104</v>
      </c>
      <c r="G38" s="7" t="s">
        <v>71</v>
      </c>
      <c r="H38" t="s">
        <v>70</v>
      </c>
    </row>
    <row r="39" spans="1:8" ht="30" customHeight="1" thickBot="1">
      <c r="A39" s="15" t="s">
        <v>43</v>
      </c>
      <c r="B39" s="30">
        <v>4</v>
      </c>
      <c r="G39" s="7" t="s">
        <v>96</v>
      </c>
      <c r="H39">
        <v>1</v>
      </c>
    </row>
    <row r="40" spans="1:8" ht="30" customHeight="1" thickBot="1">
      <c r="A40" s="32" t="s">
        <v>93</v>
      </c>
      <c r="B40" s="31">
        <f>IFERROR((B30+B33+B36+B39)/4,"-")</f>
        <v>2.75</v>
      </c>
      <c r="G40" s="7" t="s">
        <v>97</v>
      </c>
      <c r="H40">
        <v>2</v>
      </c>
    </row>
    <row r="41" spans="1:8" ht="30" customHeight="1" thickBot="1">
      <c r="A41" s="111" t="s">
        <v>94</v>
      </c>
      <c r="B41" s="112"/>
      <c r="G41" s="7" t="s">
        <v>98</v>
      </c>
      <c r="H41">
        <v>3</v>
      </c>
    </row>
    <row r="42" spans="1:8" ht="30" customHeight="1" thickBot="1">
      <c r="A42" s="20"/>
      <c r="B42" s="20"/>
      <c r="G42" s="7" t="s">
        <v>99</v>
      </c>
      <c r="H42">
        <v>4</v>
      </c>
    </row>
    <row r="43" spans="1:8" ht="30" customHeight="1" thickBot="1">
      <c r="A43" s="107" t="s">
        <v>95</v>
      </c>
      <c r="B43" s="115"/>
      <c r="G43" s="7" t="s">
        <v>100</v>
      </c>
      <c r="H43">
        <v>5</v>
      </c>
    </row>
    <row r="44" spans="1:8" ht="30" customHeight="1" thickBot="1">
      <c r="A44" s="33" t="s">
        <v>108</v>
      </c>
      <c r="B44" s="31">
        <f>IF(OR(B8="-",B11="-",B14="-",B17="-",B20="-",B23="-",B30="-",B33="-",B36="-",B39="-"),"Presenti campi non compilati",IFERROR(B24*B40,"-"))</f>
        <v>7.333333333333333</v>
      </c>
    </row>
    <row r="45" spans="1:8" ht="30" customHeight="1" thickBot="1">
      <c r="A45" s="34"/>
      <c r="B45" s="35"/>
    </row>
    <row r="46" spans="1:8" ht="30" customHeight="1" thickBot="1">
      <c r="A46" s="107" t="s">
        <v>112</v>
      </c>
      <c r="B46" s="115"/>
    </row>
    <row r="47" spans="1:8" ht="81" customHeight="1" thickBot="1">
      <c r="A47" s="113" t="s">
        <v>240</v>
      </c>
      <c r="B47" s="114"/>
    </row>
    <row r="48" spans="1:8" ht="12.75" customHeight="1" thickBot="1">
      <c r="G48" s="7" t="s">
        <v>71</v>
      </c>
      <c r="H48" t="s">
        <v>70</v>
      </c>
    </row>
    <row r="49" spans="7:8" ht="7.5" customHeight="1" thickBot="1">
      <c r="G49" s="7" t="s">
        <v>85</v>
      </c>
      <c r="H49">
        <v>0</v>
      </c>
    </row>
    <row r="50" spans="7:8" ht="30" customHeight="1" thickBot="1">
      <c r="G50" s="7" t="s">
        <v>86</v>
      </c>
      <c r="H50">
        <v>1</v>
      </c>
    </row>
    <row r="51" spans="7:8" ht="30" customHeight="1" thickBot="1">
      <c r="G51" s="7" t="s">
        <v>87</v>
      </c>
      <c r="H51">
        <v>2</v>
      </c>
    </row>
    <row r="52" spans="7:8" ht="30" customHeight="1" thickBot="1">
      <c r="G52" s="7" t="s">
        <v>88</v>
      </c>
      <c r="H52">
        <v>3</v>
      </c>
    </row>
    <row r="53" spans="7:8" ht="30" customHeight="1" thickBot="1">
      <c r="G53" s="7" t="s">
        <v>89</v>
      </c>
      <c r="H53">
        <v>4</v>
      </c>
    </row>
    <row r="54" spans="7:8" ht="30" customHeight="1" thickBot="1">
      <c r="G54" s="7" t="s">
        <v>90</v>
      </c>
      <c r="H54">
        <v>5</v>
      </c>
    </row>
    <row r="55" spans="7:8" ht="30" customHeight="1"/>
    <row r="56" spans="7:8" ht="30" customHeight="1" thickBot="1">
      <c r="G56" s="7" t="s">
        <v>71</v>
      </c>
      <c r="H56" t="s">
        <v>70</v>
      </c>
    </row>
    <row r="57" spans="7:8" ht="30" customHeight="1" thickBot="1">
      <c r="G57" s="7" t="s">
        <v>104</v>
      </c>
      <c r="H57">
        <v>1</v>
      </c>
    </row>
    <row r="58" spans="7:8" ht="30" customHeight="1" thickBot="1">
      <c r="G58" s="7" t="s">
        <v>105</v>
      </c>
      <c r="H58">
        <v>2</v>
      </c>
    </row>
    <row r="59" spans="7:8" ht="30" customHeight="1" thickBot="1">
      <c r="G59" s="7" t="s">
        <v>103</v>
      </c>
      <c r="H59">
        <v>3</v>
      </c>
    </row>
    <row r="60" spans="7:8" ht="30" customHeight="1" thickBot="1">
      <c r="G60" s="7" t="s">
        <v>106</v>
      </c>
      <c r="H60">
        <v>4</v>
      </c>
    </row>
    <row r="61" spans="7:8" ht="30" customHeight="1" thickBot="1">
      <c r="G61" s="7" t="s">
        <v>107</v>
      </c>
      <c r="H61">
        <v>5</v>
      </c>
    </row>
    <row r="62" spans="7:8" ht="30" customHeight="1"/>
    <row r="63" spans="7:8" ht="30" customHeight="1"/>
    <row r="64" spans="7:8" ht="30" customHeight="1"/>
    <row r="65" ht="30" customHeight="1"/>
    <row r="66" ht="30" customHeight="1"/>
    <row r="67" ht="30" customHeight="1"/>
    <row r="68" ht="30" customHeight="1"/>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6.xml><?xml version="1.0" encoding="utf-8"?>
<worksheet xmlns="http://schemas.openxmlformats.org/spreadsheetml/2006/main" xmlns:r="http://schemas.openxmlformats.org/officeDocument/2006/relationships">
  <dimension ref="A1:H68"/>
  <sheetViews>
    <sheetView zoomScaleNormal="100" zoomScaleSheetLayoutView="100" workbookViewId="0"/>
  </sheetViews>
  <sheetFormatPr defaultColWidth="8.85546875" defaultRowHeight="15"/>
  <cols>
    <col min="1" max="1" width="85.7109375" customWidth="1"/>
    <col min="2" max="2" width="42" customWidth="1"/>
    <col min="3" max="3" width="5.42578125" customWidth="1"/>
    <col min="7" max="7" width="43.140625" hidden="1" customWidth="1"/>
    <col min="8" max="8" width="9.140625" hidden="1" customWidth="1"/>
  </cols>
  <sheetData>
    <row r="1" spans="1:8" ht="15.75" thickBot="1"/>
    <row r="2" spans="1:8" ht="24" customHeight="1" thickBot="1">
      <c r="A2" s="14" t="s">
        <v>73</v>
      </c>
      <c r="B2" s="18">
        <f>IF(F2="SI",'Indice Schede'!B54,"non utilizzata")</f>
        <v>43</v>
      </c>
      <c r="D2" s="102" t="s">
        <v>74</v>
      </c>
      <c r="E2" s="103"/>
      <c r="F2" s="66" t="s">
        <v>30</v>
      </c>
      <c r="H2" t="s">
        <v>30</v>
      </c>
    </row>
    <row r="3" spans="1:8" ht="45" customHeight="1" thickBot="1">
      <c r="A3" s="109" t="s">
        <v>25</v>
      </c>
      <c r="B3" s="110"/>
      <c r="H3" t="s">
        <v>31</v>
      </c>
    </row>
    <row r="4" spans="1:8" ht="31.5" customHeight="1" thickBot="1">
      <c r="A4" s="107" t="s">
        <v>33</v>
      </c>
      <c r="B4" s="108"/>
      <c r="D4" s="104" t="s">
        <v>75</v>
      </c>
      <c r="E4" s="105"/>
      <c r="F4" s="106"/>
    </row>
    <row r="5" spans="1:8" ht="15.75" thickBot="1">
      <c r="A5" s="16" t="s">
        <v>34</v>
      </c>
      <c r="B5" s="17" t="s">
        <v>35</v>
      </c>
      <c r="G5" s="9" t="s">
        <v>71</v>
      </c>
      <c r="H5" t="s">
        <v>70</v>
      </c>
    </row>
    <row r="6" spans="1:8" ht="30" customHeight="1" thickBot="1">
      <c r="A6" s="100" t="s">
        <v>36</v>
      </c>
      <c r="B6" s="101"/>
      <c r="G6" s="10" t="s">
        <v>38</v>
      </c>
      <c r="H6">
        <v>1</v>
      </c>
    </row>
    <row r="7" spans="1:8" ht="30" customHeight="1" thickBot="1">
      <c r="A7" s="24" t="s">
        <v>37</v>
      </c>
      <c r="B7" s="64" t="s">
        <v>39</v>
      </c>
      <c r="G7" s="8" t="s">
        <v>39</v>
      </c>
      <c r="H7">
        <v>2</v>
      </c>
    </row>
    <row r="8" spans="1:8" ht="30" customHeight="1" thickBot="1">
      <c r="A8" s="23" t="s">
        <v>43</v>
      </c>
      <c r="B8" s="22">
        <f>VLOOKUP(B7,G5:H10,2,FALSE)</f>
        <v>2</v>
      </c>
      <c r="G8" s="7" t="s">
        <v>40</v>
      </c>
      <c r="H8">
        <v>3</v>
      </c>
    </row>
    <row r="9" spans="1:8" ht="30" customHeight="1" thickBot="1">
      <c r="A9" s="100" t="s">
        <v>44</v>
      </c>
      <c r="B9" s="101"/>
      <c r="G9" s="7" t="s">
        <v>41</v>
      </c>
      <c r="H9">
        <v>4</v>
      </c>
    </row>
    <row r="10" spans="1:8" ht="30" customHeight="1" thickBot="1">
      <c r="A10" s="25" t="s">
        <v>45</v>
      </c>
      <c r="B10" s="65" t="s">
        <v>47</v>
      </c>
      <c r="G10" s="7" t="s">
        <v>42</v>
      </c>
      <c r="H10">
        <v>5</v>
      </c>
    </row>
    <row r="11" spans="1:8" ht="30" customHeight="1" thickBot="1">
      <c r="A11" s="26" t="s">
        <v>43</v>
      </c>
      <c r="B11" s="22">
        <f>VLOOKUP(B10,G13:H15,2,FALSE)</f>
        <v>5</v>
      </c>
    </row>
    <row r="12" spans="1:8" ht="30" customHeight="1">
      <c r="A12" s="100" t="s">
        <v>48</v>
      </c>
      <c r="B12" s="101"/>
      <c r="G12" s="12"/>
    </row>
    <row r="13" spans="1:8" ht="30" customHeight="1" thickBot="1">
      <c r="A13" s="27" t="s">
        <v>49</v>
      </c>
      <c r="B13" s="65" t="s">
        <v>50</v>
      </c>
      <c r="G13" s="7" t="s">
        <v>71</v>
      </c>
      <c r="H13" t="s">
        <v>70</v>
      </c>
    </row>
    <row r="14" spans="1:8" ht="30" customHeight="1" thickBot="1">
      <c r="A14" s="26" t="s">
        <v>43</v>
      </c>
      <c r="B14" s="22">
        <f>VLOOKUP(B13,G17:H20,2,FALSE)</f>
        <v>1</v>
      </c>
      <c r="G14" s="7" t="s">
        <v>46</v>
      </c>
      <c r="H14">
        <v>2</v>
      </c>
    </row>
    <row r="15" spans="1:8" ht="30" customHeight="1" thickBot="1">
      <c r="A15" s="100" t="s">
        <v>53</v>
      </c>
      <c r="B15" s="101"/>
      <c r="G15" s="7" t="s">
        <v>47</v>
      </c>
      <c r="H15">
        <v>5</v>
      </c>
    </row>
    <row r="16" spans="1:8" ht="39" customHeight="1">
      <c r="A16" s="28" t="s">
        <v>54</v>
      </c>
      <c r="B16" s="64" t="s">
        <v>57</v>
      </c>
    </row>
    <row r="17" spans="1:8" ht="30" customHeight="1" thickBot="1">
      <c r="A17" s="15" t="s">
        <v>43</v>
      </c>
      <c r="B17" s="30">
        <f>VLOOKUP(B16,G22:H25,2,FALSE)</f>
        <v>5</v>
      </c>
      <c r="G17" s="7" t="s">
        <v>71</v>
      </c>
      <c r="H17" t="s">
        <v>70</v>
      </c>
    </row>
    <row r="18" spans="1:8" ht="30" customHeight="1" thickBot="1">
      <c r="A18" s="100" t="s">
        <v>58</v>
      </c>
      <c r="B18" s="101"/>
      <c r="G18" s="11" t="s">
        <v>50</v>
      </c>
      <c r="H18">
        <v>1</v>
      </c>
    </row>
    <row r="19" spans="1:8" ht="30" customHeight="1" thickBot="1">
      <c r="A19" s="29" t="s">
        <v>72</v>
      </c>
      <c r="B19" s="64" t="s">
        <v>59</v>
      </c>
      <c r="G19" s="11" t="s">
        <v>51</v>
      </c>
      <c r="H19">
        <v>3</v>
      </c>
    </row>
    <row r="20" spans="1:8" ht="30" customHeight="1" thickBot="1">
      <c r="A20" s="15" t="s">
        <v>43</v>
      </c>
      <c r="B20" s="30">
        <f>VLOOKUP(B19,G27:H29,2,FALSE)</f>
        <v>1</v>
      </c>
      <c r="G20" s="11" t="s">
        <v>52</v>
      </c>
      <c r="H20">
        <v>5</v>
      </c>
    </row>
    <row r="21" spans="1:8" ht="30" customHeight="1">
      <c r="A21" s="100" t="s">
        <v>61</v>
      </c>
      <c r="B21" s="101"/>
    </row>
    <row r="22" spans="1:8" ht="30" customHeight="1" thickBot="1">
      <c r="A22" s="29" t="s">
        <v>62</v>
      </c>
      <c r="B22" s="64" t="s">
        <v>64</v>
      </c>
      <c r="G22" s="7" t="s">
        <v>71</v>
      </c>
      <c r="H22" t="s">
        <v>70</v>
      </c>
    </row>
    <row r="23" spans="1:8" ht="30" customHeight="1" thickBot="1">
      <c r="A23" s="15" t="s">
        <v>43</v>
      </c>
      <c r="B23" s="30">
        <f>VLOOKUP(B22,G31:H36,2,FALSE)</f>
        <v>2</v>
      </c>
      <c r="G23" s="11" t="s">
        <v>55</v>
      </c>
      <c r="H23">
        <v>1</v>
      </c>
    </row>
    <row r="24" spans="1:8" ht="30" customHeight="1" thickBot="1">
      <c r="A24" s="19" t="s">
        <v>68</v>
      </c>
      <c r="B24" s="31">
        <f>IFERROR((B8+B11+B14+B17+B20+B23)/6,"-")</f>
        <v>2.6666666666666665</v>
      </c>
      <c r="G24" s="13" t="s">
        <v>56</v>
      </c>
      <c r="H24">
        <v>3</v>
      </c>
    </row>
    <row r="25" spans="1:8" ht="30" customHeight="1" thickBot="1">
      <c r="A25" s="111" t="s">
        <v>69</v>
      </c>
      <c r="B25" s="112"/>
      <c r="G25" s="11" t="s">
        <v>57</v>
      </c>
      <c r="H25">
        <v>5</v>
      </c>
    </row>
    <row r="26" spans="1:8" ht="9.75" customHeight="1" thickBot="1"/>
    <row r="27" spans="1:8" ht="30" customHeight="1" thickBot="1">
      <c r="A27" s="107" t="s">
        <v>78</v>
      </c>
      <c r="B27" s="108"/>
      <c r="G27" s="7" t="s">
        <v>71</v>
      </c>
      <c r="H27" t="s">
        <v>70</v>
      </c>
    </row>
    <row r="28" spans="1:8" ht="30" customHeight="1" thickBot="1">
      <c r="A28" s="100" t="s">
        <v>79</v>
      </c>
      <c r="B28" s="101"/>
      <c r="G28" s="11" t="s">
        <v>59</v>
      </c>
      <c r="H28">
        <v>1</v>
      </c>
    </row>
    <row r="29" spans="1:8" ht="66.75" customHeight="1" thickBot="1">
      <c r="A29" s="29" t="s">
        <v>80</v>
      </c>
      <c r="B29" s="64" t="s">
        <v>96</v>
      </c>
      <c r="G29" s="11" t="s">
        <v>60</v>
      </c>
      <c r="H29">
        <v>5</v>
      </c>
    </row>
    <row r="30" spans="1:8" ht="30" customHeight="1" thickBot="1">
      <c r="A30" s="15" t="s">
        <v>43</v>
      </c>
      <c r="B30" s="30">
        <f>VLOOKUP(B29,G38:H43,2,FALSE)</f>
        <v>1</v>
      </c>
    </row>
    <row r="31" spans="1:8" ht="30" customHeight="1" thickBot="1">
      <c r="A31" s="100" t="s">
        <v>81</v>
      </c>
      <c r="B31" s="101"/>
      <c r="G31" s="7" t="s">
        <v>71</v>
      </c>
      <c r="H31" t="s">
        <v>70</v>
      </c>
    </row>
    <row r="32" spans="1:8" ht="42" customHeight="1" thickBot="1">
      <c r="A32" s="29" t="s">
        <v>82</v>
      </c>
      <c r="B32" s="64" t="s">
        <v>59</v>
      </c>
      <c r="G32" s="11" t="s">
        <v>63</v>
      </c>
      <c r="H32">
        <v>1</v>
      </c>
    </row>
    <row r="33" spans="1:8" ht="43.5" customHeight="1" thickBot="1">
      <c r="A33" s="15" t="s">
        <v>43</v>
      </c>
      <c r="B33" s="30">
        <f>VLOOKUP(B32,G27:H29,2,FALSE)</f>
        <v>1</v>
      </c>
      <c r="G33" s="11" t="s">
        <v>64</v>
      </c>
      <c r="H33">
        <v>2</v>
      </c>
    </row>
    <row r="34" spans="1:8" ht="30" customHeight="1" thickBot="1">
      <c r="A34" s="100" t="s">
        <v>83</v>
      </c>
      <c r="B34" s="101"/>
      <c r="G34" s="11" t="s">
        <v>65</v>
      </c>
      <c r="H34">
        <v>3</v>
      </c>
    </row>
    <row r="35" spans="1:8" ht="30" customHeight="1" thickBot="1">
      <c r="A35" s="29" t="s">
        <v>84</v>
      </c>
      <c r="B35" s="64" t="s">
        <v>85</v>
      </c>
      <c r="G35" s="11" t="s">
        <v>66</v>
      </c>
      <c r="H35">
        <v>4</v>
      </c>
    </row>
    <row r="36" spans="1:8" ht="30" customHeight="1" thickBot="1">
      <c r="A36" s="15" t="s">
        <v>43</v>
      </c>
      <c r="B36" s="30">
        <f>VLOOKUP(B35,G48:H54,2,FALSE)</f>
        <v>0</v>
      </c>
      <c r="G36" s="11" t="s">
        <v>67</v>
      </c>
      <c r="H36">
        <v>5</v>
      </c>
    </row>
    <row r="37" spans="1:8" ht="30" customHeight="1">
      <c r="A37" s="100" t="s">
        <v>91</v>
      </c>
      <c r="B37" s="101"/>
    </row>
    <row r="38" spans="1:8" ht="30" customHeight="1" thickBot="1">
      <c r="A38" s="29" t="s">
        <v>92</v>
      </c>
      <c r="B38" s="64" t="s">
        <v>104</v>
      </c>
      <c r="G38" s="7" t="s">
        <v>71</v>
      </c>
      <c r="H38" t="s">
        <v>70</v>
      </c>
    </row>
    <row r="39" spans="1:8" ht="30" customHeight="1" thickBot="1">
      <c r="A39" s="15" t="s">
        <v>43</v>
      </c>
      <c r="B39" s="30">
        <f>VLOOKUP(B38,G56:H61,2,FALSE)</f>
        <v>1</v>
      </c>
      <c r="G39" s="7" t="s">
        <v>96</v>
      </c>
      <c r="H39">
        <v>1</v>
      </c>
    </row>
    <row r="40" spans="1:8" ht="30" customHeight="1" thickBot="1">
      <c r="A40" s="32" t="s">
        <v>93</v>
      </c>
      <c r="B40" s="31">
        <f>IFERROR((B30+B33+B36+B39)/4,"-")</f>
        <v>0.75</v>
      </c>
      <c r="G40" s="7" t="s">
        <v>97</v>
      </c>
      <c r="H40">
        <v>2</v>
      </c>
    </row>
    <row r="41" spans="1:8" ht="30" customHeight="1" thickBot="1">
      <c r="A41" s="111" t="s">
        <v>94</v>
      </c>
      <c r="B41" s="112"/>
      <c r="G41" s="7" t="s">
        <v>98</v>
      </c>
      <c r="H41">
        <v>3</v>
      </c>
    </row>
    <row r="42" spans="1:8" ht="30" customHeight="1" thickBot="1">
      <c r="A42" s="20"/>
      <c r="B42" s="20"/>
      <c r="G42" s="7" t="s">
        <v>99</v>
      </c>
      <c r="H42">
        <v>4</v>
      </c>
    </row>
    <row r="43" spans="1:8" ht="30" customHeight="1" thickBot="1">
      <c r="A43" s="107" t="s">
        <v>95</v>
      </c>
      <c r="B43" s="115"/>
      <c r="G43" s="7" t="s">
        <v>100</v>
      </c>
      <c r="H43">
        <v>5</v>
      </c>
    </row>
    <row r="44" spans="1:8" ht="30" customHeight="1" thickBot="1">
      <c r="A44" s="33" t="s">
        <v>108</v>
      </c>
      <c r="B44" s="31">
        <f>IF(OR(B8="-",B11="-",B14="-",B17="-",B20="-",B23="-",B30="-",B33="-",B36="-",B39="-"),"Presenti campi non compilati",IFERROR(B24*B40,"-"))</f>
        <v>2</v>
      </c>
    </row>
    <row r="45" spans="1:8" ht="30" customHeight="1" thickBot="1">
      <c r="A45" s="34"/>
      <c r="B45" s="35"/>
    </row>
    <row r="46" spans="1:8" ht="30" customHeight="1" thickBot="1">
      <c r="A46" s="107" t="s">
        <v>112</v>
      </c>
      <c r="B46" s="115"/>
    </row>
    <row r="47" spans="1:8" ht="32.25" customHeight="1" thickBot="1">
      <c r="A47" s="113" t="s">
        <v>201</v>
      </c>
      <c r="B47" s="114"/>
    </row>
    <row r="48" spans="1:8" ht="12.75" customHeight="1" thickBot="1">
      <c r="G48" s="7" t="s">
        <v>71</v>
      </c>
      <c r="H48" t="s">
        <v>70</v>
      </c>
    </row>
    <row r="49" spans="7:8" ht="7.5" customHeight="1" thickBot="1">
      <c r="G49" s="7" t="s">
        <v>85</v>
      </c>
      <c r="H49">
        <v>0</v>
      </c>
    </row>
    <row r="50" spans="7:8" ht="30" customHeight="1" thickBot="1">
      <c r="G50" s="7" t="s">
        <v>86</v>
      </c>
      <c r="H50">
        <v>1</v>
      </c>
    </row>
    <row r="51" spans="7:8" ht="30" customHeight="1" thickBot="1">
      <c r="G51" s="7" t="s">
        <v>87</v>
      </c>
      <c r="H51">
        <v>2</v>
      </c>
    </row>
    <row r="52" spans="7:8" ht="30" customHeight="1" thickBot="1">
      <c r="G52" s="7" t="s">
        <v>88</v>
      </c>
      <c r="H52">
        <v>3</v>
      </c>
    </row>
    <row r="53" spans="7:8" ht="30" customHeight="1" thickBot="1">
      <c r="G53" s="7" t="s">
        <v>89</v>
      </c>
      <c r="H53">
        <v>4</v>
      </c>
    </row>
    <row r="54" spans="7:8" ht="30" customHeight="1" thickBot="1">
      <c r="G54" s="7" t="s">
        <v>90</v>
      </c>
      <c r="H54">
        <v>5</v>
      </c>
    </row>
    <row r="55" spans="7:8" ht="30" customHeight="1"/>
    <row r="56" spans="7:8" ht="30" customHeight="1" thickBot="1">
      <c r="G56" s="7" t="s">
        <v>71</v>
      </c>
      <c r="H56" t="s">
        <v>70</v>
      </c>
    </row>
    <row r="57" spans="7:8" ht="30" customHeight="1" thickBot="1">
      <c r="G57" s="7" t="s">
        <v>104</v>
      </c>
      <c r="H57">
        <v>1</v>
      </c>
    </row>
    <row r="58" spans="7:8" ht="30" customHeight="1" thickBot="1">
      <c r="G58" s="7" t="s">
        <v>105</v>
      </c>
      <c r="H58">
        <v>2</v>
      </c>
    </row>
    <row r="59" spans="7:8" ht="30" customHeight="1" thickBot="1">
      <c r="G59" s="7" t="s">
        <v>103</v>
      </c>
      <c r="H59">
        <v>3</v>
      </c>
    </row>
    <row r="60" spans="7:8" ht="30" customHeight="1" thickBot="1">
      <c r="G60" s="7" t="s">
        <v>106</v>
      </c>
      <c r="H60">
        <v>4</v>
      </c>
    </row>
    <row r="61" spans="7:8" ht="30" customHeight="1" thickBot="1">
      <c r="G61" s="7" t="s">
        <v>107</v>
      </c>
      <c r="H61">
        <v>5</v>
      </c>
    </row>
    <row r="62" spans="7:8" ht="30" customHeight="1"/>
    <row r="63" spans="7:8" ht="30" customHeight="1"/>
    <row r="64" spans="7:8" ht="30" customHeight="1"/>
    <row r="65" ht="30" customHeight="1"/>
    <row r="66" ht="30" customHeight="1"/>
    <row r="67" ht="30" customHeight="1"/>
    <row r="68" ht="30" customHeight="1"/>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7.xml><?xml version="1.0" encoding="utf-8"?>
<worksheet xmlns="http://schemas.openxmlformats.org/spreadsheetml/2006/main" xmlns:r="http://schemas.openxmlformats.org/officeDocument/2006/relationships">
  <dimension ref="A1:H68"/>
  <sheetViews>
    <sheetView zoomScaleNormal="100" zoomScaleSheetLayoutView="100" workbookViewId="0"/>
  </sheetViews>
  <sheetFormatPr defaultColWidth="8.85546875" defaultRowHeight="15"/>
  <cols>
    <col min="1" max="1" width="85.7109375" customWidth="1"/>
    <col min="2" max="2" width="42" customWidth="1"/>
    <col min="3" max="3" width="5.42578125" customWidth="1"/>
    <col min="7" max="7" width="43.140625" hidden="1" customWidth="1"/>
    <col min="8" max="8" width="9.140625" hidden="1" customWidth="1"/>
  </cols>
  <sheetData>
    <row r="1" spans="1:8" ht="15.75" thickBot="1"/>
    <row r="2" spans="1:8" ht="24" customHeight="1" thickBot="1">
      <c r="A2" s="14" t="s">
        <v>73</v>
      </c>
      <c r="B2" s="18">
        <f>IF(F2="SI",'Indice Schede'!B55,"non utilizzata")</f>
        <v>44</v>
      </c>
      <c r="D2" s="102" t="s">
        <v>74</v>
      </c>
      <c r="E2" s="103"/>
      <c r="F2" s="66" t="s">
        <v>30</v>
      </c>
      <c r="H2" t="s">
        <v>30</v>
      </c>
    </row>
    <row r="3" spans="1:8" ht="45" customHeight="1" thickBot="1">
      <c r="A3" s="109" t="s">
        <v>218</v>
      </c>
      <c r="B3" s="110"/>
      <c r="H3" t="s">
        <v>31</v>
      </c>
    </row>
    <row r="4" spans="1:8" ht="31.5" customHeight="1" thickBot="1">
      <c r="A4" s="107" t="s">
        <v>33</v>
      </c>
      <c r="B4" s="108"/>
      <c r="D4" s="104" t="s">
        <v>75</v>
      </c>
      <c r="E4" s="105"/>
      <c r="F4" s="106"/>
    </row>
    <row r="5" spans="1:8" ht="15.75" thickBot="1">
      <c r="A5" s="16" t="s">
        <v>34</v>
      </c>
      <c r="B5" s="17" t="s">
        <v>35</v>
      </c>
      <c r="G5" s="9" t="s">
        <v>71</v>
      </c>
      <c r="H5" t="s">
        <v>70</v>
      </c>
    </row>
    <row r="6" spans="1:8" ht="30" customHeight="1" thickBot="1">
      <c r="A6" s="100" t="s">
        <v>36</v>
      </c>
      <c r="B6" s="101"/>
      <c r="G6" s="10" t="s">
        <v>38</v>
      </c>
      <c r="H6">
        <v>1</v>
      </c>
    </row>
    <row r="7" spans="1:8" ht="30" customHeight="1" thickBot="1">
      <c r="A7" s="24" t="s">
        <v>37</v>
      </c>
      <c r="B7" s="64" t="s">
        <v>41</v>
      </c>
      <c r="G7" s="8" t="s">
        <v>39</v>
      </c>
      <c r="H7">
        <v>2</v>
      </c>
    </row>
    <row r="8" spans="1:8" ht="30" customHeight="1" thickBot="1">
      <c r="A8" s="23" t="s">
        <v>43</v>
      </c>
      <c r="B8" s="22">
        <f>VLOOKUP(B7,G5:H10,2,FALSE)</f>
        <v>4</v>
      </c>
      <c r="G8" s="7" t="s">
        <v>40</v>
      </c>
      <c r="H8">
        <v>3</v>
      </c>
    </row>
    <row r="9" spans="1:8" ht="30" customHeight="1" thickBot="1">
      <c r="A9" s="100" t="s">
        <v>44</v>
      </c>
      <c r="B9" s="101"/>
      <c r="G9" s="7" t="s">
        <v>41</v>
      </c>
      <c r="H9">
        <v>4</v>
      </c>
    </row>
    <row r="10" spans="1:8" ht="30" customHeight="1" thickBot="1">
      <c r="A10" s="25" t="s">
        <v>45</v>
      </c>
      <c r="B10" s="65" t="s">
        <v>47</v>
      </c>
      <c r="G10" s="7" t="s">
        <v>42</v>
      </c>
      <c r="H10">
        <v>5</v>
      </c>
    </row>
    <row r="11" spans="1:8" ht="30" customHeight="1" thickBot="1">
      <c r="A11" s="26" t="s">
        <v>43</v>
      </c>
      <c r="B11" s="22">
        <f>VLOOKUP(B10,G13:H15,2,FALSE)</f>
        <v>5</v>
      </c>
    </row>
    <row r="12" spans="1:8" ht="30" customHeight="1">
      <c r="A12" s="100" t="s">
        <v>48</v>
      </c>
      <c r="B12" s="101"/>
      <c r="G12" s="12"/>
    </row>
    <row r="13" spans="1:8" ht="30" customHeight="1" thickBot="1">
      <c r="A13" s="27" t="s">
        <v>49</v>
      </c>
      <c r="B13" s="65" t="s">
        <v>50</v>
      </c>
      <c r="G13" s="7" t="s">
        <v>71</v>
      </c>
      <c r="H13" t="s">
        <v>70</v>
      </c>
    </row>
    <row r="14" spans="1:8" ht="30" customHeight="1" thickBot="1">
      <c r="A14" s="26" t="s">
        <v>43</v>
      </c>
      <c r="B14" s="22">
        <f>VLOOKUP(B13,G17:H20,2,FALSE)</f>
        <v>1</v>
      </c>
      <c r="G14" s="7" t="s">
        <v>46</v>
      </c>
      <c r="H14">
        <v>2</v>
      </c>
    </row>
    <row r="15" spans="1:8" ht="30" customHeight="1" thickBot="1">
      <c r="A15" s="100" t="s">
        <v>53</v>
      </c>
      <c r="B15" s="101"/>
      <c r="G15" s="7" t="s">
        <v>47</v>
      </c>
      <c r="H15">
        <v>5</v>
      </c>
    </row>
    <row r="16" spans="1:8" ht="39" customHeight="1">
      <c r="A16" s="28" t="s">
        <v>54</v>
      </c>
      <c r="B16" s="64" t="s">
        <v>56</v>
      </c>
    </row>
    <row r="17" spans="1:8" ht="30" customHeight="1" thickBot="1">
      <c r="A17" s="15" t="s">
        <v>43</v>
      </c>
      <c r="B17" s="30">
        <f>VLOOKUP(B16,G22:H25,2,FALSE)</f>
        <v>3</v>
      </c>
      <c r="G17" s="7" t="s">
        <v>71</v>
      </c>
      <c r="H17" t="s">
        <v>70</v>
      </c>
    </row>
    <row r="18" spans="1:8" ht="30" customHeight="1" thickBot="1">
      <c r="A18" s="100" t="s">
        <v>58</v>
      </c>
      <c r="B18" s="101"/>
      <c r="G18" s="11" t="s">
        <v>50</v>
      </c>
      <c r="H18">
        <v>1</v>
      </c>
    </row>
    <row r="19" spans="1:8" ht="30" customHeight="1" thickBot="1">
      <c r="A19" s="29" t="s">
        <v>72</v>
      </c>
      <c r="B19" s="64" t="s">
        <v>59</v>
      </c>
      <c r="G19" s="11" t="s">
        <v>51</v>
      </c>
      <c r="H19">
        <v>3</v>
      </c>
    </row>
    <row r="20" spans="1:8" ht="30" customHeight="1" thickBot="1">
      <c r="A20" s="15" t="s">
        <v>43</v>
      </c>
      <c r="B20" s="30">
        <f>VLOOKUP(B19,G27:H29,2,FALSE)</f>
        <v>1</v>
      </c>
      <c r="G20" s="11" t="s">
        <v>52</v>
      </c>
      <c r="H20">
        <v>5</v>
      </c>
    </row>
    <row r="21" spans="1:8" ht="30" customHeight="1">
      <c r="A21" s="100" t="s">
        <v>61</v>
      </c>
      <c r="B21" s="101"/>
    </row>
    <row r="22" spans="1:8" ht="30" customHeight="1" thickBot="1">
      <c r="A22" s="29" t="s">
        <v>62</v>
      </c>
      <c r="B22" s="64" t="s">
        <v>64</v>
      </c>
      <c r="G22" s="7" t="s">
        <v>71</v>
      </c>
      <c r="H22" t="s">
        <v>70</v>
      </c>
    </row>
    <row r="23" spans="1:8" ht="30" customHeight="1" thickBot="1">
      <c r="A23" s="15" t="s">
        <v>43</v>
      </c>
      <c r="B23" s="30">
        <f>VLOOKUP(B22,G31:H36,2,FALSE)</f>
        <v>2</v>
      </c>
      <c r="G23" s="11" t="s">
        <v>55</v>
      </c>
      <c r="H23">
        <v>1</v>
      </c>
    </row>
    <row r="24" spans="1:8" ht="30" customHeight="1" thickBot="1">
      <c r="A24" s="19" t="s">
        <v>68</v>
      </c>
      <c r="B24" s="31">
        <f>IFERROR((B8+B11+B14+B17+B20+B23)/6,"-")</f>
        <v>2.6666666666666665</v>
      </c>
      <c r="G24" s="13" t="s">
        <v>56</v>
      </c>
      <c r="H24">
        <v>3</v>
      </c>
    </row>
    <row r="25" spans="1:8" ht="30" customHeight="1" thickBot="1">
      <c r="A25" s="111" t="s">
        <v>69</v>
      </c>
      <c r="B25" s="112"/>
      <c r="G25" s="11" t="s">
        <v>57</v>
      </c>
      <c r="H25">
        <v>5</v>
      </c>
    </row>
    <row r="26" spans="1:8" ht="9.75" customHeight="1" thickBot="1"/>
    <row r="27" spans="1:8" ht="30" customHeight="1" thickBot="1">
      <c r="A27" s="107" t="s">
        <v>78</v>
      </c>
      <c r="B27" s="108"/>
      <c r="G27" s="7" t="s">
        <v>71</v>
      </c>
      <c r="H27" t="s">
        <v>70</v>
      </c>
    </row>
    <row r="28" spans="1:8" ht="30" customHeight="1" thickBot="1">
      <c r="A28" s="100" t="s">
        <v>79</v>
      </c>
      <c r="B28" s="101"/>
      <c r="G28" s="11" t="s">
        <v>59</v>
      </c>
      <c r="H28">
        <v>1</v>
      </c>
    </row>
    <row r="29" spans="1:8" ht="66.75" customHeight="1" thickBot="1">
      <c r="A29" s="29" t="s">
        <v>80</v>
      </c>
      <c r="B29" s="64" t="s">
        <v>96</v>
      </c>
      <c r="G29" s="11" t="s">
        <v>60</v>
      </c>
      <c r="H29">
        <v>5</v>
      </c>
    </row>
    <row r="30" spans="1:8" ht="30" customHeight="1" thickBot="1">
      <c r="A30" s="15" t="s">
        <v>43</v>
      </c>
      <c r="B30" s="30">
        <f>VLOOKUP(B29,G38:H43,2,FALSE)</f>
        <v>1</v>
      </c>
    </row>
    <row r="31" spans="1:8" ht="30" customHeight="1" thickBot="1">
      <c r="A31" s="100" t="s">
        <v>81</v>
      </c>
      <c r="B31" s="101"/>
      <c r="G31" s="7" t="s">
        <v>71</v>
      </c>
      <c r="H31" t="s">
        <v>70</v>
      </c>
    </row>
    <row r="32" spans="1:8" ht="42" customHeight="1" thickBot="1">
      <c r="A32" s="29" t="s">
        <v>82</v>
      </c>
      <c r="B32" s="64" t="s">
        <v>59</v>
      </c>
      <c r="G32" s="11" t="s">
        <v>63</v>
      </c>
      <c r="H32">
        <v>1</v>
      </c>
    </row>
    <row r="33" spans="1:8" ht="43.5" customHeight="1" thickBot="1">
      <c r="A33" s="15" t="s">
        <v>43</v>
      </c>
      <c r="B33" s="30">
        <f>VLOOKUP(B32,G27:H29,2,FALSE)</f>
        <v>1</v>
      </c>
      <c r="G33" s="11" t="s">
        <v>64</v>
      </c>
      <c r="H33">
        <v>2</v>
      </c>
    </row>
    <row r="34" spans="1:8" ht="30" customHeight="1" thickBot="1">
      <c r="A34" s="100" t="s">
        <v>83</v>
      </c>
      <c r="B34" s="101"/>
      <c r="G34" s="11" t="s">
        <v>65</v>
      </c>
      <c r="H34">
        <v>3</v>
      </c>
    </row>
    <row r="35" spans="1:8" ht="30" customHeight="1" thickBot="1">
      <c r="A35" s="29" t="s">
        <v>84</v>
      </c>
      <c r="B35" s="64" t="s">
        <v>85</v>
      </c>
      <c r="G35" s="11" t="s">
        <v>66</v>
      </c>
      <c r="H35">
        <v>4</v>
      </c>
    </row>
    <row r="36" spans="1:8" ht="30" customHeight="1" thickBot="1">
      <c r="A36" s="15" t="s">
        <v>43</v>
      </c>
      <c r="B36" s="30">
        <v>0</v>
      </c>
      <c r="G36" s="11" t="s">
        <v>67</v>
      </c>
      <c r="H36">
        <v>5</v>
      </c>
    </row>
    <row r="37" spans="1:8" ht="30" customHeight="1">
      <c r="A37" s="100" t="s">
        <v>91</v>
      </c>
      <c r="B37" s="101"/>
    </row>
    <row r="38" spans="1:8" ht="30" customHeight="1" thickBot="1">
      <c r="A38" s="29" t="s">
        <v>92</v>
      </c>
      <c r="B38" s="64" t="s">
        <v>103</v>
      </c>
      <c r="G38" s="7" t="s">
        <v>71</v>
      </c>
      <c r="H38" t="s">
        <v>70</v>
      </c>
    </row>
    <row r="39" spans="1:8" ht="30" customHeight="1" thickBot="1">
      <c r="A39" s="15" t="s">
        <v>43</v>
      </c>
      <c r="B39" s="30">
        <v>3</v>
      </c>
      <c r="G39" s="7" t="s">
        <v>96</v>
      </c>
      <c r="H39">
        <v>1</v>
      </c>
    </row>
    <row r="40" spans="1:8" ht="30" customHeight="1" thickBot="1">
      <c r="A40" s="32" t="s">
        <v>93</v>
      </c>
      <c r="B40" s="31">
        <f>IFERROR((B30+B33+B36+B39)/4,"-")</f>
        <v>1.25</v>
      </c>
      <c r="G40" s="7" t="s">
        <v>97</v>
      </c>
      <c r="H40">
        <v>2</v>
      </c>
    </row>
    <row r="41" spans="1:8" ht="30" customHeight="1" thickBot="1">
      <c r="A41" s="111" t="s">
        <v>94</v>
      </c>
      <c r="B41" s="112"/>
      <c r="G41" s="7" t="s">
        <v>98</v>
      </c>
      <c r="H41">
        <v>3</v>
      </c>
    </row>
    <row r="42" spans="1:8" ht="30" customHeight="1" thickBot="1">
      <c r="A42" s="20"/>
      <c r="B42" s="20"/>
      <c r="G42" s="7" t="s">
        <v>99</v>
      </c>
      <c r="H42">
        <v>4</v>
      </c>
    </row>
    <row r="43" spans="1:8" ht="30" customHeight="1" thickBot="1">
      <c r="A43" s="107" t="s">
        <v>95</v>
      </c>
      <c r="B43" s="115"/>
      <c r="G43" s="7" t="s">
        <v>100</v>
      </c>
      <c r="H43">
        <v>5</v>
      </c>
    </row>
    <row r="44" spans="1:8" ht="30" customHeight="1" thickBot="1">
      <c r="A44" s="33" t="s">
        <v>108</v>
      </c>
      <c r="B44" s="31">
        <f>IF(OR(B8="-",B11="-",B14="-",B17="-",B20="-",B23="-",B30="-",B33="-",B36="-",B39="-"),"Presenti campi non compilati",IFERROR(B24*B40,"-"))</f>
        <v>3.333333333333333</v>
      </c>
    </row>
    <row r="45" spans="1:8" ht="30" customHeight="1" thickBot="1">
      <c r="A45" s="34"/>
      <c r="B45" s="35"/>
    </row>
    <row r="46" spans="1:8" ht="30" customHeight="1" thickBot="1">
      <c r="A46" s="107" t="s">
        <v>112</v>
      </c>
      <c r="B46" s="115"/>
    </row>
    <row r="47" spans="1:8" ht="69" customHeight="1" thickBot="1">
      <c r="A47" s="113" t="s">
        <v>309</v>
      </c>
      <c r="B47" s="114"/>
    </row>
    <row r="48" spans="1:8" ht="12.75" customHeight="1" thickBot="1">
      <c r="G48" s="7" t="s">
        <v>71</v>
      </c>
      <c r="H48" t="s">
        <v>70</v>
      </c>
    </row>
    <row r="49" spans="7:8" ht="7.5" customHeight="1" thickBot="1">
      <c r="G49" s="7" t="s">
        <v>85</v>
      </c>
      <c r="H49">
        <v>0</v>
      </c>
    </row>
    <row r="50" spans="7:8" ht="30" customHeight="1" thickBot="1">
      <c r="G50" s="7" t="s">
        <v>86</v>
      </c>
      <c r="H50">
        <v>1</v>
      </c>
    </row>
    <row r="51" spans="7:8" ht="30" customHeight="1" thickBot="1">
      <c r="G51" s="7" t="s">
        <v>87</v>
      </c>
      <c r="H51">
        <v>2</v>
      </c>
    </row>
    <row r="52" spans="7:8" ht="30" customHeight="1" thickBot="1">
      <c r="G52" s="7" t="s">
        <v>88</v>
      </c>
      <c r="H52">
        <v>3</v>
      </c>
    </row>
    <row r="53" spans="7:8" ht="30" customHeight="1" thickBot="1">
      <c r="G53" s="7" t="s">
        <v>89</v>
      </c>
      <c r="H53">
        <v>4</v>
      </c>
    </row>
    <row r="54" spans="7:8" ht="30" customHeight="1" thickBot="1">
      <c r="G54" s="7" t="s">
        <v>90</v>
      </c>
      <c r="H54">
        <v>5</v>
      </c>
    </row>
    <row r="55" spans="7:8" ht="30" customHeight="1"/>
    <row r="56" spans="7:8" ht="30" customHeight="1" thickBot="1">
      <c r="G56" s="7" t="s">
        <v>71</v>
      </c>
      <c r="H56" t="s">
        <v>70</v>
      </c>
    </row>
    <row r="57" spans="7:8" ht="30" customHeight="1" thickBot="1">
      <c r="G57" s="7" t="s">
        <v>104</v>
      </c>
      <c r="H57">
        <v>1</v>
      </c>
    </row>
    <row r="58" spans="7:8" ht="30" customHeight="1" thickBot="1">
      <c r="G58" s="7" t="s">
        <v>105</v>
      </c>
      <c r="H58">
        <v>2</v>
      </c>
    </row>
    <row r="59" spans="7:8" ht="30" customHeight="1" thickBot="1">
      <c r="G59" s="7" t="s">
        <v>103</v>
      </c>
      <c r="H59">
        <v>3</v>
      </c>
    </row>
    <row r="60" spans="7:8" ht="30" customHeight="1" thickBot="1">
      <c r="G60" s="7" t="s">
        <v>106</v>
      </c>
      <c r="H60">
        <v>4</v>
      </c>
    </row>
    <row r="61" spans="7:8" ht="30" customHeight="1" thickBot="1">
      <c r="G61" s="7" t="s">
        <v>107</v>
      </c>
      <c r="H61">
        <v>5</v>
      </c>
    </row>
    <row r="62" spans="7:8" ht="30" customHeight="1"/>
    <row r="63" spans="7:8" ht="30" customHeight="1"/>
    <row r="64" spans="7:8" ht="30" customHeight="1"/>
    <row r="65" ht="30" customHeight="1"/>
    <row r="66" ht="30" customHeight="1"/>
    <row r="67" ht="30" customHeight="1"/>
    <row r="68" ht="30" customHeight="1"/>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8.xml><?xml version="1.0" encoding="utf-8"?>
<worksheet xmlns="http://schemas.openxmlformats.org/spreadsheetml/2006/main" xmlns:r="http://schemas.openxmlformats.org/officeDocument/2006/relationships">
  <dimension ref="A1:H68"/>
  <sheetViews>
    <sheetView zoomScaleNormal="100" zoomScaleSheetLayoutView="100" workbookViewId="0">
      <selection activeCell="C1" sqref="C1"/>
    </sheetView>
  </sheetViews>
  <sheetFormatPr defaultColWidth="8.85546875" defaultRowHeight="15"/>
  <cols>
    <col min="1" max="1" width="85.7109375" customWidth="1"/>
    <col min="2" max="2" width="42" customWidth="1"/>
    <col min="3" max="3" width="5.42578125" customWidth="1"/>
    <col min="7" max="7" width="43.140625" hidden="1" customWidth="1"/>
    <col min="8" max="8" width="9.140625" hidden="1" customWidth="1"/>
  </cols>
  <sheetData>
    <row r="1" spans="1:8" ht="15.75" thickBot="1"/>
    <row r="2" spans="1:8" ht="24" customHeight="1" thickBot="1">
      <c r="A2" s="14" t="s">
        <v>73</v>
      </c>
      <c r="B2" s="18">
        <f>IF(F2="SI",'Indice Schede'!B56,"non utilizzata")</f>
        <v>45</v>
      </c>
      <c r="D2" s="102" t="s">
        <v>74</v>
      </c>
      <c r="E2" s="103"/>
      <c r="F2" s="66" t="s">
        <v>30</v>
      </c>
      <c r="H2" t="s">
        <v>30</v>
      </c>
    </row>
    <row r="3" spans="1:8" ht="45" customHeight="1" thickBot="1">
      <c r="A3" s="109" t="s">
        <v>26</v>
      </c>
      <c r="B3" s="110"/>
      <c r="H3" t="s">
        <v>31</v>
      </c>
    </row>
    <row r="4" spans="1:8" ht="31.5" customHeight="1" thickBot="1">
      <c r="A4" s="107" t="s">
        <v>33</v>
      </c>
      <c r="B4" s="108"/>
      <c r="D4" s="104" t="s">
        <v>75</v>
      </c>
      <c r="E4" s="105"/>
      <c r="F4" s="106"/>
    </row>
    <row r="5" spans="1:8" ht="15.75" thickBot="1">
      <c r="A5" s="16" t="s">
        <v>34</v>
      </c>
      <c r="B5" s="17" t="s">
        <v>35</v>
      </c>
      <c r="G5" s="9" t="s">
        <v>71</v>
      </c>
      <c r="H5" t="s">
        <v>70</v>
      </c>
    </row>
    <row r="6" spans="1:8" ht="30" customHeight="1" thickBot="1">
      <c r="A6" s="100" t="s">
        <v>36</v>
      </c>
      <c r="B6" s="101"/>
      <c r="G6" s="10" t="s">
        <v>38</v>
      </c>
      <c r="H6">
        <v>1</v>
      </c>
    </row>
    <row r="7" spans="1:8" ht="30" customHeight="1" thickBot="1">
      <c r="A7" s="24" t="s">
        <v>37</v>
      </c>
      <c r="B7" s="64" t="s">
        <v>38</v>
      </c>
      <c r="G7" s="8" t="s">
        <v>39</v>
      </c>
      <c r="H7">
        <v>2</v>
      </c>
    </row>
    <row r="8" spans="1:8" ht="30" customHeight="1" thickBot="1">
      <c r="A8" s="23" t="s">
        <v>43</v>
      </c>
      <c r="B8" s="22">
        <f>VLOOKUP(B7,G5:H10,2,FALSE)</f>
        <v>1</v>
      </c>
      <c r="G8" s="7" t="s">
        <v>40</v>
      </c>
      <c r="H8">
        <v>3</v>
      </c>
    </row>
    <row r="9" spans="1:8" ht="30" customHeight="1" thickBot="1">
      <c r="A9" s="100" t="s">
        <v>44</v>
      </c>
      <c r="B9" s="101"/>
      <c r="G9" s="7" t="s">
        <v>41</v>
      </c>
      <c r="H9">
        <v>4</v>
      </c>
    </row>
    <row r="10" spans="1:8" ht="30" customHeight="1" thickBot="1">
      <c r="A10" s="25" t="s">
        <v>45</v>
      </c>
      <c r="B10" s="65" t="s">
        <v>46</v>
      </c>
      <c r="G10" s="7" t="s">
        <v>42</v>
      </c>
      <c r="H10">
        <v>5</v>
      </c>
    </row>
    <row r="11" spans="1:8" ht="30" customHeight="1" thickBot="1">
      <c r="A11" s="26" t="s">
        <v>43</v>
      </c>
      <c r="B11" s="22">
        <f>VLOOKUP(B10,G13:H15,2,FALSE)</f>
        <v>2</v>
      </c>
    </row>
    <row r="12" spans="1:8" ht="30" customHeight="1">
      <c r="A12" s="100" t="s">
        <v>48</v>
      </c>
      <c r="B12" s="101"/>
      <c r="G12" s="12"/>
    </row>
    <row r="13" spans="1:8" ht="30" customHeight="1" thickBot="1">
      <c r="A13" s="27" t="s">
        <v>49</v>
      </c>
      <c r="B13" s="65" t="s">
        <v>50</v>
      </c>
      <c r="G13" s="7" t="s">
        <v>71</v>
      </c>
      <c r="H13" t="s">
        <v>70</v>
      </c>
    </row>
    <row r="14" spans="1:8" ht="30" customHeight="1" thickBot="1">
      <c r="A14" s="26" t="s">
        <v>43</v>
      </c>
      <c r="B14" s="22">
        <f>VLOOKUP(B13,G17:H20,2,FALSE)</f>
        <v>1</v>
      </c>
      <c r="G14" s="7" t="s">
        <v>46</v>
      </c>
      <c r="H14">
        <v>2</v>
      </c>
    </row>
    <row r="15" spans="1:8" ht="30" customHeight="1" thickBot="1">
      <c r="A15" s="100" t="s">
        <v>53</v>
      </c>
      <c r="B15" s="101"/>
      <c r="G15" s="7" t="s">
        <v>47</v>
      </c>
      <c r="H15">
        <v>5</v>
      </c>
    </row>
    <row r="16" spans="1:8" ht="39" customHeight="1">
      <c r="A16" s="28" t="s">
        <v>54</v>
      </c>
      <c r="B16" s="64" t="s">
        <v>56</v>
      </c>
    </row>
    <row r="17" spans="1:8" ht="30" customHeight="1" thickBot="1">
      <c r="A17" s="15" t="s">
        <v>43</v>
      </c>
      <c r="B17" s="30">
        <f>VLOOKUP(B16,G22:H25,2,FALSE)</f>
        <v>3</v>
      </c>
      <c r="G17" s="7" t="s">
        <v>71</v>
      </c>
      <c r="H17" t="s">
        <v>70</v>
      </c>
    </row>
    <row r="18" spans="1:8" ht="30" customHeight="1" thickBot="1">
      <c r="A18" s="100" t="s">
        <v>58</v>
      </c>
      <c r="B18" s="101"/>
      <c r="G18" s="11" t="s">
        <v>50</v>
      </c>
      <c r="H18">
        <v>1</v>
      </c>
    </row>
    <row r="19" spans="1:8" ht="30" customHeight="1" thickBot="1">
      <c r="A19" s="29" t="s">
        <v>72</v>
      </c>
      <c r="B19" s="64" t="s">
        <v>59</v>
      </c>
      <c r="G19" s="11" t="s">
        <v>51</v>
      </c>
      <c r="H19">
        <v>3</v>
      </c>
    </row>
    <row r="20" spans="1:8" ht="30" customHeight="1" thickBot="1">
      <c r="A20" s="15" t="s">
        <v>43</v>
      </c>
      <c r="B20" s="30">
        <f>VLOOKUP(B19,G27:H29,2,FALSE)</f>
        <v>1</v>
      </c>
      <c r="G20" s="11" t="s">
        <v>52</v>
      </c>
      <c r="H20">
        <v>5</v>
      </c>
    </row>
    <row r="21" spans="1:8" ht="30" customHeight="1">
      <c r="A21" s="100" t="s">
        <v>61</v>
      </c>
      <c r="B21" s="101"/>
    </row>
    <row r="22" spans="1:8" ht="30" customHeight="1" thickBot="1">
      <c r="A22" s="29" t="s">
        <v>62</v>
      </c>
      <c r="B22" s="64" t="s">
        <v>64</v>
      </c>
      <c r="G22" s="7" t="s">
        <v>71</v>
      </c>
      <c r="H22" t="s">
        <v>70</v>
      </c>
    </row>
    <row r="23" spans="1:8" ht="30" customHeight="1" thickBot="1">
      <c r="A23" s="15" t="s">
        <v>43</v>
      </c>
      <c r="B23" s="30">
        <f>VLOOKUP(B22,G31:H36,2,FALSE)</f>
        <v>2</v>
      </c>
      <c r="G23" s="11" t="s">
        <v>55</v>
      </c>
      <c r="H23">
        <v>1</v>
      </c>
    </row>
    <row r="24" spans="1:8" ht="30" customHeight="1" thickBot="1">
      <c r="A24" s="19" t="s">
        <v>68</v>
      </c>
      <c r="B24" s="31">
        <f>IFERROR((B8+B11+B14+B17+B20+B23)/6,"-")</f>
        <v>1.6666666666666667</v>
      </c>
      <c r="G24" s="13" t="s">
        <v>56</v>
      </c>
      <c r="H24">
        <v>3</v>
      </c>
    </row>
    <row r="25" spans="1:8" ht="30" customHeight="1" thickBot="1">
      <c r="A25" s="111" t="s">
        <v>69</v>
      </c>
      <c r="B25" s="112"/>
      <c r="G25" s="11" t="s">
        <v>57</v>
      </c>
      <c r="H25">
        <v>5</v>
      </c>
    </row>
    <row r="26" spans="1:8" ht="9.75" customHeight="1" thickBot="1"/>
    <row r="27" spans="1:8" ht="30" customHeight="1" thickBot="1">
      <c r="A27" s="107" t="s">
        <v>78</v>
      </c>
      <c r="B27" s="108"/>
      <c r="G27" s="7" t="s">
        <v>71</v>
      </c>
      <c r="H27" t="s">
        <v>70</v>
      </c>
    </row>
    <row r="28" spans="1:8" ht="30" customHeight="1" thickBot="1">
      <c r="A28" s="100" t="s">
        <v>79</v>
      </c>
      <c r="B28" s="101"/>
      <c r="G28" s="11" t="s">
        <v>59</v>
      </c>
      <c r="H28">
        <v>1</v>
      </c>
    </row>
    <row r="29" spans="1:8" ht="66.75" customHeight="1" thickBot="1">
      <c r="A29" s="29" t="s">
        <v>80</v>
      </c>
      <c r="B29" s="64" t="s">
        <v>96</v>
      </c>
      <c r="G29" s="11" t="s">
        <v>60</v>
      </c>
      <c r="H29">
        <v>5</v>
      </c>
    </row>
    <row r="30" spans="1:8" ht="30" customHeight="1" thickBot="1">
      <c r="A30" s="15" t="s">
        <v>43</v>
      </c>
      <c r="B30" s="30">
        <f>VLOOKUP(B29,G38:H43,2,FALSE)</f>
        <v>1</v>
      </c>
    </row>
    <row r="31" spans="1:8" ht="30" customHeight="1" thickBot="1">
      <c r="A31" s="100" t="s">
        <v>81</v>
      </c>
      <c r="B31" s="101"/>
      <c r="G31" s="7" t="s">
        <v>71</v>
      </c>
      <c r="H31" t="s">
        <v>70</v>
      </c>
    </row>
    <row r="32" spans="1:8" ht="42" customHeight="1" thickBot="1">
      <c r="A32" s="29" t="s">
        <v>82</v>
      </c>
      <c r="B32" s="64" t="s">
        <v>59</v>
      </c>
      <c r="G32" s="11" t="s">
        <v>63</v>
      </c>
      <c r="H32">
        <v>1</v>
      </c>
    </row>
    <row r="33" spans="1:8" ht="43.5" customHeight="1" thickBot="1">
      <c r="A33" s="15" t="s">
        <v>43</v>
      </c>
      <c r="B33" s="30">
        <f>VLOOKUP(B32,G27:H29,2,FALSE)</f>
        <v>1</v>
      </c>
      <c r="G33" s="11" t="s">
        <v>64</v>
      </c>
      <c r="H33">
        <v>2</v>
      </c>
    </row>
    <row r="34" spans="1:8" ht="30" customHeight="1" thickBot="1">
      <c r="A34" s="100" t="s">
        <v>83</v>
      </c>
      <c r="B34" s="101"/>
      <c r="G34" s="11" t="s">
        <v>65</v>
      </c>
      <c r="H34">
        <v>3</v>
      </c>
    </row>
    <row r="35" spans="1:8" ht="30" customHeight="1" thickBot="1">
      <c r="A35" s="29" t="s">
        <v>84</v>
      </c>
      <c r="B35" s="64" t="s">
        <v>85</v>
      </c>
      <c r="G35" s="11" t="s">
        <v>66</v>
      </c>
      <c r="H35">
        <v>4</v>
      </c>
    </row>
    <row r="36" spans="1:8" ht="30" customHeight="1" thickBot="1">
      <c r="A36" s="15" t="s">
        <v>43</v>
      </c>
      <c r="B36" s="30">
        <f>VLOOKUP(B35,G48:H54,2,FALSE)</f>
        <v>0</v>
      </c>
      <c r="G36" s="11" t="s">
        <v>67</v>
      </c>
      <c r="H36">
        <v>5</v>
      </c>
    </row>
    <row r="37" spans="1:8" ht="30" customHeight="1">
      <c r="A37" s="100" t="s">
        <v>91</v>
      </c>
      <c r="B37" s="101"/>
    </row>
    <row r="38" spans="1:8" ht="30" customHeight="1" thickBot="1">
      <c r="A38" s="29" t="s">
        <v>92</v>
      </c>
      <c r="B38" s="64" t="s">
        <v>105</v>
      </c>
      <c r="G38" s="7" t="s">
        <v>71</v>
      </c>
      <c r="H38" t="s">
        <v>70</v>
      </c>
    </row>
    <row r="39" spans="1:8" ht="30" customHeight="1" thickBot="1">
      <c r="A39" s="15" t="s">
        <v>43</v>
      </c>
      <c r="B39" s="30">
        <f>VLOOKUP(B38,G56:H61,2,FALSE)</f>
        <v>2</v>
      </c>
      <c r="G39" s="7" t="s">
        <v>96</v>
      </c>
      <c r="H39">
        <v>1</v>
      </c>
    </row>
    <row r="40" spans="1:8" ht="30" customHeight="1" thickBot="1">
      <c r="A40" s="32" t="s">
        <v>93</v>
      </c>
      <c r="B40" s="31">
        <f>IFERROR((B30+B33+B36+B39)/4,"-")</f>
        <v>1</v>
      </c>
      <c r="G40" s="7" t="s">
        <v>97</v>
      </c>
      <c r="H40">
        <v>2</v>
      </c>
    </row>
    <row r="41" spans="1:8" ht="30" customHeight="1" thickBot="1">
      <c r="A41" s="111" t="s">
        <v>94</v>
      </c>
      <c r="B41" s="112"/>
      <c r="G41" s="7" t="s">
        <v>98</v>
      </c>
      <c r="H41">
        <v>3</v>
      </c>
    </row>
    <row r="42" spans="1:8" ht="30" customHeight="1" thickBot="1">
      <c r="A42" s="20"/>
      <c r="B42" s="20"/>
      <c r="G42" s="7" t="s">
        <v>99</v>
      </c>
      <c r="H42">
        <v>4</v>
      </c>
    </row>
    <row r="43" spans="1:8" ht="30" customHeight="1" thickBot="1">
      <c r="A43" s="107" t="s">
        <v>95</v>
      </c>
      <c r="B43" s="115"/>
      <c r="G43" s="7" t="s">
        <v>100</v>
      </c>
      <c r="H43">
        <v>5</v>
      </c>
    </row>
    <row r="44" spans="1:8" ht="30" customHeight="1" thickBot="1">
      <c r="A44" s="33" t="s">
        <v>108</v>
      </c>
      <c r="B44" s="31">
        <f>IF(OR(B8="-",B11="-",B14="-",B17="-",B20="-",B23="-",B30="-",B33="-",B36="-",B39="-"),"Presenti campi non compilati",IFERROR(B24*B40,"-"))</f>
        <v>1.6666666666666667</v>
      </c>
    </row>
    <row r="45" spans="1:8" ht="30" customHeight="1" thickBot="1">
      <c r="A45" s="34"/>
      <c r="B45" s="35"/>
    </row>
    <row r="46" spans="1:8" ht="30" customHeight="1" thickBot="1">
      <c r="A46" s="107" t="s">
        <v>112</v>
      </c>
      <c r="B46" s="115"/>
    </row>
    <row r="47" spans="1:8" ht="53.25" customHeight="1" thickBot="1">
      <c r="A47" s="113" t="s">
        <v>202</v>
      </c>
      <c r="B47" s="114"/>
    </row>
    <row r="48" spans="1:8" ht="12.75" customHeight="1" thickBot="1">
      <c r="G48" s="7" t="s">
        <v>71</v>
      </c>
      <c r="H48" t="s">
        <v>70</v>
      </c>
    </row>
    <row r="49" spans="7:8" ht="7.5" customHeight="1" thickBot="1">
      <c r="G49" s="7" t="s">
        <v>85</v>
      </c>
      <c r="H49">
        <v>0</v>
      </c>
    </row>
    <row r="50" spans="7:8" ht="30" customHeight="1" thickBot="1">
      <c r="G50" s="7" t="s">
        <v>86</v>
      </c>
      <c r="H50">
        <v>1</v>
      </c>
    </row>
    <row r="51" spans="7:8" ht="30" customHeight="1" thickBot="1">
      <c r="G51" s="7" t="s">
        <v>87</v>
      </c>
      <c r="H51">
        <v>2</v>
      </c>
    </row>
    <row r="52" spans="7:8" ht="30" customHeight="1" thickBot="1">
      <c r="G52" s="7" t="s">
        <v>88</v>
      </c>
      <c r="H52">
        <v>3</v>
      </c>
    </row>
    <row r="53" spans="7:8" ht="30" customHeight="1" thickBot="1">
      <c r="G53" s="7" t="s">
        <v>89</v>
      </c>
      <c r="H53">
        <v>4</v>
      </c>
    </row>
    <row r="54" spans="7:8" ht="30" customHeight="1" thickBot="1">
      <c r="G54" s="7" t="s">
        <v>90</v>
      </c>
      <c r="H54">
        <v>5</v>
      </c>
    </row>
    <row r="55" spans="7:8" ht="30" customHeight="1"/>
    <row r="56" spans="7:8" ht="30" customHeight="1" thickBot="1">
      <c r="G56" s="7" t="s">
        <v>71</v>
      </c>
      <c r="H56" t="s">
        <v>70</v>
      </c>
    </row>
    <row r="57" spans="7:8" ht="30" customHeight="1" thickBot="1">
      <c r="G57" s="7" t="s">
        <v>104</v>
      </c>
      <c r="H57">
        <v>1</v>
      </c>
    </row>
    <row r="58" spans="7:8" ht="30" customHeight="1" thickBot="1">
      <c r="G58" s="7" t="s">
        <v>105</v>
      </c>
      <c r="H58">
        <v>2</v>
      </c>
    </row>
    <row r="59" spans="7:8" ht="30" customHeight="1" thickBot="1">
      <c r="G59" s="7" t="s">
        <v>103</v>
      </c>
      <c r="H59">
        <v>3</v>
      </c>
    </row>
    <row r="60" spans="7:8" ht="30" customHeight="1" thickBot="1">
      <c r="G60" s="7" t="s">
        <v>106</v>
      </c>
      <c r="H60">
        <v>4</v>
      </c>
    </row>
    <row r="61" spans="7:8" ht="30" customHeight="1" thickBot="1">
      <c r="G61" s="7" t="s">
        <v>107</v>
      </c>
      <c r="H61">
        <v>5</v>
      </c>
    </row>
    <row r="62" spans="7:8" ht="30" customHeight="1"/>
    <row r="63" spans="7:8" ht="30" customHeight="1"/>
    <row r="64" spans="7:8" ht="30" customHeight="1"/>
    <row r="65" ht="30" customHeight="1"/>
    <row r="66" ht="30" customHeight="1"/>
    <row r="67" ht="30" customHeight="1"/>
    <row r="68" ht="30" customHeight="1"/>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9.xml><?xml version="1.0" encoding="utf-8"?>
<worksheet xmlns="http://schemas.openxmlformats.org/spreadsheetml/2006/main" xmlns:r="http://schemas.openxmlformats.org/officeDocument/2006/relationships">
  <dimension ref="A1:H68"/>
  <sheetViews>
    <sheetView topLeftCell="A39" zoomScaleNormal="100" zoomScaleSheetLayoutView="100" workbookViewId="0">
      <selection activeCell="B39" sqref="B39"/>
    </sheetView>
  </sheetViews>
  <sheetFormatPr defaultColWidth="8.85546875" defaultRowHeight="15"/>
  <cols>
    <col min="1" max="1" width="85.7109375" customWidth="1"/>
    <col min="2" max="2" width="42" customWidth="1"/>
    <col min="3" max="3" width="5.42578125" customWidth="1"/>
    <col min="7" max="7" width="43.140625" hidden="1" customWidth="1"/>
    <col min="8" max="8" width="9.140625" hidden="1" customWidth="1"/>
  </cols>
  <sheetData>
    <row r="1" spans="1:8" ht="15.75" thickBot="1"/>
    <row r="2" spans="1:8" ht="24" customHeight="1" thickBot="1">
      <c r="A2" s="14" t="s">
        <v>73</v>
      </c>
      <c r="B2" s="18">
        <f>IF(F2="SI",'Indice Schede'!B57,"non utilizzata")</f>
        <v>46</v>
      </c>
      <c r="D2" s="102" t="s">
        <v>74</v>
      </c>
      <c r="E2" s="103"/>
      <c r="F2" s="66" t="s">
        <v>30</v>
      </c>
      <c r="H2" t="s">
        <v>30</v>
      </c>
    </row>
    <row r="3" spans="1:8" ht="45" customHeight="1" thickBot="1">
      <c r="A3" s="109" t="s">
        <v>242</v>
      </c>
      <c r="B3" s="110"/>
      <c r="H3" t="s">
        <v>31</v>
      </c>
    </row>
    <row r="4" spans="1:8" ht="31.5" customHeight="1" thickBot="1">
      <c r="A4" s="107" t="s">
        <v>33</v>
      </c>
      <c r="B4" s="108"/>
      <c r="D4" s="104" t="s">
        <v>75</v>
      </c>
      <c r="E4" s="105"/>
      <c r="F4" s="106"/>
    </row>
    <row r="5" spans="1:8" ht="15.75" thickBot="1">
      <c r="A5" s="16" t="s">
        <v>34</v>
      </c>
      <c r="B5" s="17" t="s">
        <v>35</v>
      </c>
      <c r="G5" s="9" t="s">
        <v>71</v>
      </c>
      <c r="H5" t="s">
        <v>70</v>
      </c>
    </row>
    <row r="6" spans="1:8" ht="30" customHeight="1" thickBot="1">
      <c r="A6" s="100" t="s">
        <v>36</v>
      </c>
      <c r="B6" s="101"/>
      <c r="G6" s="10" t="s">
        <v>38</v>
      </c>
      <c r="H6">
        <v>1</v>
      </c>
    </row>
    <row r="7" spans="1:8" ht="30" customHeight="1" thickBot="1">
      <c r="A7" s="24" t="s">
        <v>37</v>
      </c>
      <c r="B7" s="64" t="s">
        <v>40</v>
      </c>
      <c r="G7" s="8" t="s">
        <v>39</v>
      </c>
      <c r="H7">
        <v>2</v>
      </c>
    </row>
    <row r="8" spans="1:8" ht="30" customHeight="1" thickBot="1">
      <c r="A8" s="23" t="s">
        <v>43</v>
      </c>
      <c r="B8" s="22">
        <v>2</v>
      </c>
      <c r="G8" s="7" t="s">
        <v>40</v>
      </c>
      <c r="H8">
        <v>3</v>
      </c>
    </row>
    <row r="9" spans="1:8" ht="30" customHeight="1" thickBot="1">
      <c r="A9" s="100" t="s">
        <v>44</v>
      </c>
      <c r="B9" s="101"/>
      <c r="G9" s="7" t="s">
        <v>41</v>
      </c>
      <c r="H9">
        <v>4</v>
      </c>
    </row>
    <row r="10" spans="1:8" ht="30" customHeight="1" thickBot="1">
      <c r="A10" s="25" t="s">
        <v>45</v>
      </c>
      <c r="B10" s="65" t="s">
        <v>47</v>
      </c>
      <c r="G10" s="7" t="s">
        <v>42</v>
      </c>
      <c r="H10">
        <v>5</v>
      </c>
    </row>
    <row r="11" spans="1:8" ht="30" customHeight="1" thickBot="1">
      <c r="A11" s="26" t="s">
        <v>43</v>
      </c>
      <c r="B11" s="22">
        <f>VLOOKUP(B10,G13:H15,2,FALSE)</f>
        <v>5</v>
      </c>
    </row>
    <row r="12" spans="1:8" ht="30" customHeight="1">
      <c r="A12" s="100" t="s">
        <v>48</v>
      </c>
      <c r="B12" s="101"/>
      <c r="G12" s="12"/>
    </row>
    <row r="13" spans="1:8" ht="30" customHeight="1" thickBot="1">
      <c r="A13" s="27" t="s">
        <v>49</v>
      </c>
      <c r="B13" s="65" t="s">
        <v>50</v>
      </c>
      <c r="G13" s="7" t="s">
        <v>71</v>
      </c>
      <c r="H13" t="s">
        <v>70</v>
      </c>
    </row>
    <row r="14" spans="1:8" ht="30" customHeight="1" thickBot="1">
      <c r="A14" s="26" t="s">
        <v>43</v>
      </c>
      <c r="B14" s="22">
        <f>VLOOKUP(B13,G17:H20,2,FALSE)</f>
        <v>1</v>
      </c>
      <c r="G14" s="7" t="s">
        <v>46</v>
      </c>
      <c r="H14">
        <v>2</v>
      </c>
    </row>
    <row r="15" spans="1:8" ht="30" customHeight="1" thickBot="1">
      <c r="A15" s="100" t="s">
        <v>53</v>
      </c>
      <c r="B15" s="101"/>
      <c r="G15" s="7" t="s">
        <v>47</v>
      </c>
      <c r="H15">
        <v>5</v>
      </c>
    </row>
    <row r="16" spans="1:8" ht="39" customHeight="1">
      <c r="A16" s="28" t="s">
        <v>54</v>
      </c>
      <c r="B16" s="64" t="s">
        <v>56</v>
      </c>
    </row>
    <row r="17" spans="1:8" ht="30" customHeight="1" thickBot="1">
      <c r="A17" s="15" t="s">
        <v>43</v>
      </c>
      <c r="B17" s="30">
        <v>5</v>
      </c>
      <c r="G17" s="7" t="s">
        <v>71</v>
      </c>
      <c r="H17" t="s">
        <v>70</v>
      </c>
    </row>
    <row r="18" spans="1:8" ht="30" customHeight="1" thickBot="1">
      <c r="A18" s="100" t="s">
        <v>58</v>
      </c>
      <c r="B18" s="101"/>
      <c r="G18" s="11" t="s">
        <v>50</v>
      </c>
      <c r="H18">
        <v>1</v>
      </c>
    </row>
    <row r="19" spans="1:8" ht="30" customHeight="1" thickBot="1">
      <c r="A19" s="29" t="s">
        <v>72</v>
      </c>
      <c r="B19" s="64" t="s">
        <v>59</v>
      </c>
      <c r="G19" s="11" t="s">
        <v>51</v>
      </c>
      <c r="H19">
        <v>3</v>
      </c>
    </row>
    <row r="20" spans="1:8" ht="30" customHeight="1" thickBot="1">
      <c r="A20" s="15" t="s">
        <v>43</v>
      </c>
      <c r="B20" s="30">
        <v>5</v>
      </c>
      <c r="G20" s="11" t="s">
        <v>52</v>
      </c>
      <c r="H20">
        <v>5</v>
      </c>
    </row>
    <row r="21" spans="1:8" ht="30" customHeight="1">
      <c r="A21" s="100" t="s">
        <v>61</v>
      </c>
      <c r="B21" s="101"/>
    </row>
    <row r="22" spans="1:8" ht="30" customHeight="1" thickBot="1">
      <c r="A22" s="29" t="s">
        <v>62</v>
      </c>
      <c r="B22" s="64" t="s">
        <v>64</v>
      </c>
      <c r="G22" s="7" t="s">
        <v>71</v>
      </c>
      <c r="H22" t="s">
        <v>70</v>
      </c>
    </row>
    <row r="23" spans="1:8" ht="30" customHeight="1" thickBot="1">
      <c r="A23" s="15" t="s">
        <v>43</v>
      </c>
      <c r="B23" s="30">
        <f>VLOOKUP(B22,G31:H36,2,FALSE)</f>
        <v>2</v>
      </c>
      <c r="G23" s="11" t="s">
        <v>55</v>
      </c>
      <c r="H23">
        <v>1</v>
      </c>
    </row>
    <row r="24" spans="1:8" ht="30" customHeight="1" thickBot="1">
      <c r="A24" s="19" t="s">
        <v>68</v>
      </c>
      <c r="B24" s="31">
        <f>IFERROR((B8+B11+B14+B17+B20+B23)/6,"-")</f>
        <v>3.3333333333333335</v>
      </c>
      <c r="G24" s="13" t="s">
        <v>56</v>
      </c>
      <c r="H24">
        <v>3</v>
      </c>
    </row>
    <row r="25" spans="1:8" ht="30" customHeight="1" thickBot="1">
      <c r="A25" s="111" t="s">
        <v>69</v>
      </c>
      <c r="B25" s="112"/>
      <c r="G25" s="11" t="s">
        <v>57</v>
      </c>
      <c r="H25">
        <v>5</v>
      </c>
    </row>
    <row r="26" spans="1:8" ht="9.75" customHeight="1" thickBot="1"/>
    <row r="27" spans="1:8" ht="30" customHeight="1" thickBot="1">
      <c r="A27" s="107" t="s">
        <v>78</v>
      </c>
      <c r="B27" s="108"/>
      <c r="G27" s="7" t="s">
        <v>71</v>
      </c>
      <c r="H27" t="s">
        <v>70</v>
      </c>
    </row>
    <row r="28" spans="1:8" ht="30" customHeight="1" thickBot="1">
      <c r="A28" s="100" t="s">
        <v>79</v>
      </c>
      <c r="B28" s="101"/>
      <c r="G28" s="11" t="s">
        <v>59</v>
      </c>
      <c r="H28">
        <v>1</v>
      </c>
    </row>
    <row r="29" spans="1:8" ht="66.75" customHeight="1" thickBot="1">
      <c r="A29" s="29" t="s">
        <v>80</v>
      </c>
      <c r="B29" s="64" t="s">
        <v>96</v>
      </c>
      <c r="G29" s="11" t="s">
        <v>60</v>
      </c>
      <c r="H29">
        <v>5</v>
      </c>
    </row>
    <row r="30" spans="1:8" ht="30" customHeight="1" thickBot="1">
      <c r="A30" s="15" t="s">
        <v>43</v>
      </c>
      <c r="B30" s="30">
        <v>5</v>
      </c>
    </row>
    <row r="31" spans="1:8" ht="30" customHeight="1" thickBot="1">
      <c r="A31" s="100">
        <v>1</v>
      </c>
      <c r="B31" s="101"/>
      <c r="G31" s="7" t="s">
        <v>71</v>
      </c>
      <c r="H31" t="s">
        <v>70</v>
      </c>
    </row>
    <row r="32" spans="1:8" ht="42" customHeight="1" thickBot="1">
      <c r="A32" s="29" t="s">
        <v>82</v>
      </c>
      <c r="B32" s="64" t="s">
        <v>59</v>
      </c>
      <c r="G32" s="11" t="s">
        <v>63</v>
      </c>
      <c r="H32">
        <v>1</v>
      </c>
    </row>
    <row r="33" spans="1:8" ht="43.5" customHeight="1" thickBot="1">
      <c r="A33" s="15" t="s">
        <v>43</v>
      </c>
      <c r="B33" s="30">
        <f>VLOOKUP(B32,G27:H29,2,FALSE)</f>
        <v>1</v>
      </c>
      <c r="G33" s="11" t="s">
        <v>64</v>
      </c>
      <c r="H33">
        <v>2</v>
      </c>
    </row>
    <row r="34" spans="1:8" ht="30" customHeight="1" thickBot="1">
      <c r="A34" s="100" t="s">
        <v>83</v>
      </c>
      <c r="B34" s="101"/>
      <c r="G34" s="11" t="s">
        <v>65</v>
      </c>
      <c r="H34">
        <v>3</v>
      </c>
    </row>
    <row r="35" spans="1:8" ht="30" customHeight="1" thickBot="1">
      <c r="A35" s="29" t="s">
        <v>84</v>
      </c>
      <c r="B35" s="64" t="s">
        <v>85</v>
      </c>
      <c r="G35" s="11" t="s">
        <v>66</v>
      </c>
      <c r="H35">
        <v>4</v>
      </c>
    </row>
    <row r="36" spans="1:8" ht="30" customHeight="1" thickBot="1">
      <c r="A36" s="15" t="s">
        <v>43</v>
      </c>
      <c r="B36" s="30">
        <v>2</v>
      </c>
      <c r="G36" s="11" t="s">
        <v>67</v>
      </c>
      <c r="H36">
        <v>5</v>
      </c>
    </row>
    <row r="37" spans="1:8" ht="30" customHeight="1">
      <c r="A37" s="100" t="s">
        <v>91</v>
      </c>
      <c r="B37" s="101"/>
    </row>
    <row r="38" spans="1:8" ht="30" customHeight="1" thickBot="1">
      <c r="A38" s="29" t="s">
        <v>92</v>
      </c>
      <c r="B38" s="64" t="s">
        <v>105</v>
      </c>
      <c r="G38" s="7" t="s">
        <v>71</v>
      </c>
      <c r="H38" t="s">
        <v>70</v>
      </c>
    </row>
    <row r="39" spans="1:8" ht="30" customHeight="1" thickBot="1">
      <c r="A39" s="15" t="s">
        <v>43</v>
      </c>
      <c r="B39" s="30">
        <v>3</v>
      </c>
      <c r="G39" s="7" t="s">
        <v>96</v>
      </c>
      <c r="H39">
        <v>1</v>
      </c>
    </row>
    <row r="40" spans="1:8" ht="30" customHeight="1" thickBot="1">
      <c r="A40" s="32" t="s">
        <v>93</v>
      </c>
      <c r="B40" s="31">
        <f>IFERROR((B30+B33+B36+B39)/4,"-")</f>
        <v>2.75</v>
      </c>
      <c r="G40" s="7" t="s">
        <v>97</v>
      </c>
      <c r="H40">
        <v>2</v>
      </c>
    </row>
    <row r="41" spans="1:8" ht="30" customHeight="1" thickBot="1">
      <c r="A41" s="111" t="s">
        <v>94</v>
      </c>
      <c r="B41" s="112"/>
      <c r="G41" s="7" t="s">
        <v>98</v>
      </c>
      <c r="H41">
        <v>3</v>
      </c>
    </row>
    <row r="42" spans="1:8" ht="30" customHeight="1" thickBot="1">
      <c r="A42" s="20"/>
      <c r="B42" s="20"/>
      <c r="G42" s="7" t="s">
        <v>99</v>
      </c>
      <c r="H42">
        <v>4</v>
      </c>
    </row>
    <row r="43" spans="1:8" ht="30" customHeight="1" thickBot="1">
      <c r="A43" s="107" t="s">
        <v>95</v>
      </c>
      <c r="B43" s="115"/>
      <c r="G43" s="7" t="s">
        <v>100</v>
      </c>
      <c r="H43">
        <v>5</v>
      </c>
    </row>
    <row r="44" spans="1:8" ht="30" customHeight="1" thickBot="1">
      <c r="A44" s="33" t="s">
        <v>108</v>
      </c>
      <c r="B44" s="31">
        <f>IF(OR(B8="-",B11="-",B14="-",B17="-",B20="-",B23="-",B30="-",B33="-",B36="-",B39="-"),"Presenti campi non compilati",IFERROR(B24*B40,"-"))</f>
        <v>9.1666666666666679</v>
      </c>
    </row>
    <row r="45" spans="1:8" ht="30" customHeight="1" thickBot="1">
      <c r="A45" s="34"/>
      <c r="B45" s="35"/>
    </row>
    <row r="46" spans="1:8" ht="30" customHeight="1" thickBot="1">
      <c r="A46" s="107" t="s">
        <v>112</v>
      </c>
      <c r="B46" s="115"/>
    </row>
    <row r="47" spans="1:8" ht="78" customHeight="1" thickBot="1">
      <c r="A47" s="113" t="s">
        <v>243</v>
      </c>
      <c r="B47" s="114"/>
    </row>
    <row r="48" spans="1:8" ht="12.75" customHeight="1" thickBot="1">
      <c r="G48" s="7" t="s">
        <v>71</v>
      </c>
      <c r="H48" t="s">
        <v>70</v>
      </c>
    </row>
    <row r="49" spans="7:8" ht="7.5" customHeight="1" thickBot="1">
      <c r="G49" s="7" t="s">
        <v>85</v>
      </c>
      <c r="H49">
        <v>0</v>
      </c>
    </row>
    <row r="50" spans="7:8" ht="30" customHeight="1" thickBot="1">
      <c r="G50" s="7" t="s">
        <v>86</v>
      </c>
      <c r="H50">
        <v>1</v>
      </c>
    </row>
    <row r="51" spans="7:8" ht="30" customHeight="1" thickBot="1">
      <c r="G51" s="7" t="s">
        <v>87</v>
      </c>
      <c r="H51">
        <v>2</v>
      </c>
    </row>
    <row r="52" spans="7:8" ht="30" customHeight="1" thickBot="1">
      <c r="G52" s="7" t="s">
        <v>88</v>
      </c>
      <c r="H52">
        <v>3</v>
      </c>
    </row>
    <row r="53" spans="7:8" ht="30" customHeight="1" thickBot="1">
      <c r="G53" s="7" t="s">
        <v>89</v>
      </c>
      <c r="H53">
        <v>4</v>
      </c>
    </row>
    <row r="54" spans="7:8" ht="30" customHeight="1" thickBot="1">
      <c r="G54" s="7" t="s">
        <v>90</v>
      </c>
      <c r="H54">
        <v>5</v>
      </c>
    </row>
    <row r="55" spans="7:8" ht="30" customHeight="1"/>
    <row r="56" spans="7:8" ht="30" customHeight="1" thickBot="1">
      <c r="G56" s="7" t="s">
        <v>71</v>
      </c>
      <c r="H56" t="s">
        <v>70</v>
      </c>
    </row>
    <row r="57" spans="7:8" ht="30" customHeight="1" thickBot="1">
      <c r="G57" s="7" t="s">
        <v>104</v>
      </c>
      <c r="H57">
        <v>1</v>
      </c>
    </row>
    <row r="58" spans="7:8" ht="30" customHeight="1" thickBot="1">
      <c r="G58" s="7" t="s">
        <v>105</v>
      </c>
      <c r="H58">
        <v>2</v>
      </c>
    </row>
    <row r="59" spans="7:8" ht="30" customHeight="1" thickBot="1">
      <c r="G59" s="7" t="s">
        <v>103</v>
      </c>
      <c r="H59">
        <v>3</v>
      </c>
    </row>
    <row r="60" spans="7:8" ht="30" customHeight="1" thickBot="1">
      <c r="G60" s="7" t="s">
        <v>106</v>
      </c>
      <c r="H60">
        <v>4</v>
      </c>
    </row>
    <row r="61" spans="7:8" ht="30" customHeight="1" thickBot="1">
      <c r="G61" s="7" t="s">
        <v>107</v>
      </c>
      <c r="H61">
        <v>5</v>
      </c>
    </row>
    <row r="62" spans="7:8" ht="30" customHeight="1"/>
    <row r="63" spans="7:8" ht="30" customHeight="1"/>
    <row r="64" spans="7:8" ht="30" customHeight="1"/>
    <row r="65" ht="30" customHeight="1"/>
    <row r="66" ht="30" customHeight="1"/>
    <row r="67" ht="30" customHeight="1"/>
    <row r="68" ht="30" customHeight="1"/>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50.xml><?xml version="1.0" encoding="utf-8"?>
<worksheet xmlns="http://schemas.openxmlformats.org/spreadsheetml/2006/main" xmlns:r="http://schemas.openxmlformats.org/officeDocument/2006/relationships">
  <dimension ref="A1:H68"/>
  <sheetViews>
    <sheetView topLeftCell="A31" zoomScaleNormal="100" zoomScaleSheetLayoutView="100" workbookViewId="0">
      <selection activeCell="I40" sqref="I40"/>
    </sheetView>
  </sheetViews>
  <sheetFormatPr defaultColWidth="8.85546875" defaultRowHeight="15"/>
  <cols>
    <col min="1" max="1" width="85.7109375" customWidth="1"/>
    <col min="2" max="2" width="42" customWidth="1"/>
    <col min="3" max="3" width="5.42578125" customWidth="1"/>
    <col min="7" max="7" width="43.140625" hidden="1" customWidth="1"/>
    <col min="8" max="8" width="9.140625" hidden="1" customWidth="1"/>
  </cols>
  <sheetData>
    <row r="1" spans="1:8" ht="15.75" thickBot="1"/>
    <row r="2" spans="1:8" ht="24" customHeight="1" thickBot="1">
      <c r="A2" s="14" t="s">
        <v>73</v>
      </c>
      <c r="B2" s="18">
        <f>IF(F2="SI",'Indice Schede'!B58,"non utilizzata")</f>
        <v>47</v>
      </c>
      <c r="D2" s="102" t="s">
        <v>74</v>
      </c>
      <c r="E2" s="103"/>
      <c r="F2" s="66" t="s">
        <v>30</v>
      </c>
      <c r="H2" t="s">
        <v>30</v>
      </c>
    </row>
    <row r="3" spans="1:8" ht="45" customHeight="1" thickBot="1">
      <c r="A3" s="109" t="s">
        <v>27</v>
      </c>
      <c r="B3" s="110"/>
      <c r="H3" t="s">
        <v>31</v>
      </c>
    </row>
    <row r="4" spans="1:8" ht="31.5" customHeight="1" thickBot="1">
      <c r="A4" s="107" t="s">
        <v>33</v>
      </c>
      <c r="B4" s="108"/>
      <c r="D4" s="104" t="s">
        <v>75</v>
      </c>
      <c r="E4" s="105"/>
      <c r="F4" s="106"/>
    </row>
    <row r="5" spans="1:8" ht="15.75" thickBot="1">
      <c r="A5" s="16" t="s">
        <v>34</v>
      </c>
      <c r="B5" s="17" t="s">
        <v>35</v>
      </c>
      <c r="G5" s="9" t="s">
        <v>71</v>
      </c>
      <c r="H5" t="s">
        <v>70</v>
      </c>
    </row>
    <row r="6" spans="1:8" ht="30" customHeight="1" thickBot="1">
      <c r="A6" s="100" t="s">
        <v>36</v>
      </c>
      <c r="B6" s="101"/>
      <c r="G6" s="10" t="s">
        <v>38</v>
      </c>
      <c r="H6">
        <v>1</v>
      </c>
    </row>
    <row r="7" spans="1:8" ht="30" customHeight="1" thickBot="1">
      <c r="A7" s="24" t="s">
        <v>37</v>
      </c>
      <c r="B7" s="64" t="s">
        <v>40</v>
      </c>
      <c r="G7" s="8" t="s">
        <v>39</v>
      </c>
      <c r="H7">
        <v>2</v>
      </c>
    </row>
    <row r="8" spans="1:8" ht="30" customHeight="1" thickBot="1">
      <c r="A8" s="23" t="s">
        <v>43</v>
      </c>
      <c r="B8" s="22">
        <f>VLOOKUP(B7,G5:H10,2,FALSE)</f>
        <v>3</v>
      </c>
      <c r="G8" s="7" t="s">
        <v>40</v>
      </c>
      <c r="H8">
        <v>3</v>
      </c>
    </row>
    <row r="9" spans="1:8" ht="30" customHeight="1" thickBot="1">
      <c r="A9" s="100" t="s">
        <v>44</v>
      </c>
      <c r="B9" s="101"/>
      <c r="G9" s="7" t="s">
        <v>41</v>
      </c>
      <c r="H9">
        <v>4</v>
      </c>
    </row>
    <row r="10" spans="1:8" ht="30" customHeight="1" thickBot="1">
      <c r="A10" s="25" t="s">
        <v>45</v>
      </c>
      <c r="B10" s="65" t="s">
        <v>47</v>
      </c>
      <c r="G10" s="7" t="s">
        <v>42</v>
      </c>
      <c r="H10">
        <v>5</v>
      </c>
    </row>
    <row r="11" spans="1:8" ht="30" customHeight="1" thickBot="1">
      <c r="A11" s="26" t="s">
        <v>43</v>
      </c>
      <c r="B11" s="22">
        <f>VLOOKUP(B10,G13:H15,2,FALSE)</f>
        <v>5</v>
      </c>
    </row>
    <row r="12" spans="1:8" ht="30" customHeight="1">
      <c r="A12" s="100" t="s">
        <v>48</v>
      </c>
      <c r="B12" s="101"/>
      <c r="G12" s="12"/>
    </row>
    <row r="13" spans="1:8" ht="30" customHeight="1" thickBot="1">
      <c r="A13" s="27" t="s">
        <v>49</v>
      </c>
      <c r="B13" s="65" t="s">
        <v>50</v>
      </c>
      <c r="G13" s="7" t="s">
        <v>71</v>
      </c>
      <c r="H13" t="s">
        <v>70</v>
      </c>
    </row>
    <row r="14" spans="1:8" ht="30" customHeight="1" thickBot="1">
      <c r="A14" s="26" t="s">
        <v>43</v>
      </c>
      <c r="B14" s="22">
        <f>VLOOKUP(B13,G17:H20,2,FALSE)</f>
        <v>1</v>
      </c>
      <c r="G14" s="7" t="s">
        <v>46</v>
      </c>
      <c r="H14">
        <v>2</v>
      </c>
    </row>
    <row r="15" spans="1:8" ht="30" customHeight="1" thickBot="1">
      <c r="A15" s="100" t="s">
        <v>53</v>
      </c>
      <c r="B15" s="101"/>
      <c r="G15" s="7" t="s">
        <v>47</v>
      </c>
      <c r="H15">
        <v>5</v>
      </c>
    </row>
    <row r="16" spans="1:8" ht="39" customHeight="1">
      <c r="A16" s="28" t="s">
        <v>54</v>
      </c>
      <c r="B16" s="64" t="s">
        <v>57</v>
      </c>
    </row>
    <row r="17" spans="1:8" ht="30" customHeight="1" thickBot="1">
      <c r="A17" s="15" t="s">
        <v>43</v>
      </c>
      <c r="B17" s="30">
        <f>VLOOKUP(B16,G22:H25,2,FALSE)</f>
        <v>5</v>
      </c>
      <c r="G17" s="7" t="s">
        <v>71</v>
      </c>
      <c r="H17" t="s">
        <v>70</v>
      </c>
    </row>
    <row r="18" spans="1:8" ht="30" customHeight="1" thickBot="1">
      <c r="A18" s="100" t="s">
        <v>58</v>
      </c>
      <c r="B18" s="101"/>
      <c r="G18" s="11" t="s">
        <v>50</v>
      </c>
      <c r="H18">
        <v>1</v>
      </c>
    </row>
    <row r="19" spans="1:8" ht="30" customHeight="1" thickBot="1">
      <c r="A19" s="29" t="s">
        <v>72</v>
      </c>
      <c r="B19" s="64" t="s">
        <v>59</v>
      </c>
      <c r="G19" s="11" t="s">
        <v>51</v>
      </c>
      <c r="H19">
        <v>3</v>
      </c>
    </row>
    <row r="20" spans="1:8" ht="30" customHeight="1" thickBot="1">
      <c r="A20" s="15" t="s">
        <v>43</v>
      </c>
      <c r="B20" s="30">
        <f>VLOOKUP(B19,G27:H29,2,FALSE)</f>
        <v>1</v>
      </c>
      <c r="G20" s="11" t="s">
        <v>52</v>
      </c>
      <c r="H20">
        <v>5</v>
      </c>
    </row>
    <row r="21" spans="1:8" ht="30" customHeight="1">
      <c r="A21" s="100" t="s">
        <v>61</v>
      </c>
      <c r="B21" s="101"/>
    </row>
    <row r="22" spans="1:8" ht="30" customHeight="1" thickBot="1">
      <c r="A22" s="29" t="s">
        <v>62</v>
      </c>
      <c r="B22" s="64" t="s">
        <v>66</v>
      </c>
      <c r="G22" s="7" t="s">
        <v>71</v>
      </c>
      <c r="H22" t="s">
        <v>70</v>
      </c>
    </row>
    <row r="23" spans="1:8" ht="30" customHeight="1" thickBot="1">
      <c r="A23" s="15" t="s">
        <v>43</v>
      </c>
      <c r="B23" s="30">
        <f>VLOOKUP(B22,G31:H36,2,FALSE)</f>
        <v>4</v>
      </c>
      <c r="G23" s="11" t="s">
        <v>55</v>
      </c>
      <c r="H23">
        <v>1</v>
      </c>
    </row>
    <row r="24" spans="1:8" ht="30" customHeight="1" thickBot="1">
      <c r="A24" s="19" t="s">
        <v>68</v>
      </c>
      <c r="B24" s="31">
        <f>IFERROR((B8+B11+B14+B17+B20+B23)/6,"-")</f>
        <v>3.1666666666666665</v>
      </c>
      <c r="G24" s="13" t="s">
        <v>56</v>
      </c>
      <c r="H24">
        <v>3</v>
      </c>
    </row>
    <row r="25" spans="1:8" ht="30" customHeight="1" thickBot="1">
      <c r="A25" s="111" t="s">
        <v>69</v>
      </c>
      <c r="B25" s="112"/>
      <c r="G25" s="11" t="s">
        <v>57</v>
      </c>
      <c r="H25">
        <v>5</v>
      </c>
    </row>
    <row r="26" spans="1:8" ht="9.75" customHeight="1" thickBot="1"/>
    <row r="27" spans="1:8" ht="30" customHeight="1" thickBot="1">
      <c r="A27" s="107" t="s">
        <v>78</v>
      </c>
      <c r="B27" s="108"/>
      <c r="G27" s="7" t="s">
        <v>71</v>
      </c>
      <c r="H27" t="s">
        <v>70</v>
      </c>
    </row>
    <row r="28" spans="1:8" ht="30" customHeight="1" thickBot="1">
      <c r="A28" s="100" t="s">
        <v>79</v>
      </c>
      <c r="B28" s="101"/>
      <c r="G28" s="11" t="s">
        <v>59</v>
      </c>
      <c r="H28">
        <v>1</v>
      </c>
    </row>
    <row r="29" spans="1:8" ht="66.75" customHeight="1" thickBot="1">
      <c r="A29" s="29" t="s">
        <v>80</v>
      </c>
      <c r="B29" s="64" t="s">
        <v>96</v>
      </c>
      <c r="G29" s="11" t="s">
        <v>60</v>
      </c>
      <c r="H29">
        <v>5</v>
      </c>
    </row>
    <row r="30" spans="1:8" ht="30" customHeight="1" thickBot="1">
      <c r="A30" s="15" t="s">
        <v>43</v>
      </c>
      <c r="B30" s="30">
        <f>VLOOKUP(B29,G38:H43,2,FALSE)</f>
        <v>1</v>
      </c>
    </row>
    <row r="31" spans="1:8" ht="30" customHeight="1" thickBot="1">
      <c r="A31" s="100" t="s">
        <v>81</v>
      </c>
      <c r="B31" s="101"/>
      <c r="G31" s="7" t="s">
        <v>71</v>
      </c>
      <c r="H31" t="s">
        <v>70</v>
      </c>
    </row>
    <row r="32" spans="1:8" ht="42" customHeight="1" thickBot="1">
      <c r="A32" s="29" t="s">
        <v>82</v>
      </c>
      <c r="B32" s="64" t="s">
        <v>59</v>
      </c>
      <c r="G32" s="11" t="s">
        <v>63</v>
      </c>
      <c r="H32">
        <v>1</v>
      </c>
    </row>
    <row r="33" spans="1:8" ht="43.5" customHeight="1" thickBot="1">
      <c r="A33" s="15" t="s">
        <v>43</v>
      </c>
      <c r="B33" s="30">
        <f>VLOOKUP(B32,G27:H29,2,FALSE)</f>
        <v>1</v>
      </c>
      <c r="G33" s="11" t="s">
        <v>64</v>
      </c>
      <c r="H33">
        <v>2</v>
      </c>
    </row>
    <row r="34" spans="1:8" ht="30" customHeight="1" thickBot="1">
      <c r="A34" s="100" t="s">
        <v>83</v>
      </c>
      <c r="B34" s="101"/>
      <c r="G34" s="11" t="s">
        <v>65</v>
      </c>
      <c r="H34">
        <v>3</v>
      </c>
    </row>
    <row r="35" spans="1:8" ht="30" customHeight="1" thickBot="1">
      <c r="A35" s="29" t="s">
        <v>84</v>
      </c>
      <c r="B35" s="64" t="s">
        <v>85</v>
      </c>
      <c r="G35" s="11" t="s">
        <v>66</v>
      </c>
      <c r="H35">
        <v>4</v>
      </c>
    </row>
    <row r="36" spans="1:8" ht="30" customHeight="1" thickBot="1">
      <c r="A36" s="15" t="s">
        <v>43</v>
      </c>
      <c r="B36" s="30">
        <f>VLOOKUP(B35,G48:H54,2,FALSE)</f>
        <v>0</v>
      </c>
      <c r="G36" s="11" t="s">
        <v>67</v>
      </c>
      <c r="H36">
        <v>5</v>
      </c>
    </row>
    <row r="37" spans="1:8" ht="30" customHeight="1">
      <c r="A37" s="100" t="s">
        <v>91</v>
      </c>
      <c r="B37" s="101"/>
    </row>
    <row r="38" spans="1:8" ht="30" customHeight="1" thickBot="1">
      <c r="A38" s="29" t="s">
        <v>92</v>
      </c>
      <c r="B38" s="64" t="s">
        <v>106</v>
      </c>
      <c r="G38" s="7" t="s">
        <v>71</v>
      </c>
      <c r="H38" t="s">
        <v>70</v>
      </c>
    </row>
    <row r="39" spans="1:8" ht="30" customHeight="1" thickBot="1">
      <c r="A39" s="15" t="s">
        <v>43</v>
      </c>
      <c r="B39" s="30">
        <f>VLOOKUP(B38,G56:H61,2,FALSE)</f>
        <v>4</v>
      </c>
      <c r="G39" s="7" t="s">
        <v>96</v>
      </c>
      <c r="H39">
        <v>1</v>
      </c>
    </row>
    <row r="40" spans="1:8" ht="30" customHeight="1" thickBot="1">
      <c r="A40" s="32" t="s">
        <v>93</v>
      </c>
      <c r="B40" s="31">
        <f>IFERROR((B30+B33+B36+B39)/4,"-")</f>
        <v>1.5</v>
      </c>
      <c r="G40" s="7" t="s">
        <v>97</v>
      </c>
      <c r="H40">
        <v>2</v>
      </c>
    </row>
    <row r="41" spans="1:8" ht="30" customHeight="1" thickBot="1">
      <c r="A41" s="111" t="s">
        <v>94</v>
      </c>
      <c r="B41" s="112"/>
      <c r="G41" s="7" t="s">
        <v>98</v>
      </c>
      <c r="H41">
        <v>3</v>
      </c>
    </row>
    <row r="42" spans="1:8" ht="30" customHeight="1" thickBot="1">
      <c r="A42" s="20"/>
      <c r="B42" s="20"/>
      <c r="G42" s="7" t="s">
        <v>99</v>
      </c>
      <c r="H42">
        <v>4</v>
      </c>
    </row>
    <row r="43" spans="1:8" ht="30" customHeight="1" thickBot="1">
      <c r="A43" s="107" t="s">
        <v>95</v>
      </c>
      <c r="B43" s="115"/>
      <c r="G43" s="7" t="s">
        <v>100</v>
      </c>
      <c r="H43">
        <v>5</v>
      </c>
    </row>
    <row r="44" spans="1:8" ht="30" customHeight="1" thickBot="1">
      <c r="A44" s="33" t="s">
        <v>108</v>
      </c>
      <c r="B44" s="31">
        <f>IF(OR(B8="-",B11="-",B14="-",B17="-",B20="-",B23="-",B30="-",B33="-",B36="-",B39="-"),"Presenti campi non compilati",IFERROR(B24*B40,"-"))</f>
        <v>4.75</v>
      </c>
    </row>
    <row r="45" spans="1:8" ht="30" customHeight="1" thickBot="1">
      <c r="A45" s="34"/>
      <c r="B45" s="35"/>
    </row>
    <row r="46" spans="1:8" ht="30" customHeight="1" thickBot="1">
      <c r="A46" s="107" t="s">
        <v>112</v>
      </c>
      <c r="B46" s="115"/>
    </row>
    <row r="47" spans="1:8" ht="55.5" customHeight="1" thickBot="1">
      <c r="A47" s="113" t="s">
        <v>350</v>
      </c>
      <c r="B47" s="114"/>
    </row>
    <row r="48" spans="1:8" ht="12.75" customHeight="1" thickBot="1">
      <c r="G48" s="7" t="s">
        <v>71</v>
      </c>
      <c r="H48" t="s">
        <v>70</v>
      </c>
    </row>
    <row r="49" spans="7:8" ht="7.5" customHeight="1" thickBot="1">
      <c r="G49" s="7" t="s">
        <v>85</v>
      </c>
      <c r="H49">
        <v>0</v>
      </c>
    </row>
    <row r="50" spans="7:8" ht="30" customHeight="1" thickBot="1">
      <c r="G50" s="7" t="s">
        <v>86</v>
      </c>
      <c r="H50">
        <v>1</v>
      </c>
    </row>
    <row r="51" spans="7:8" ht="30" customHeight="1" thickBot="1">
      <c r="G51" s="7" t="s">
        <v>87</v>
      </c>
      <c r="H51">
        <v>2</v>
      </c>
    </row>
    <row r="52" spans="7:8" ht="30" customHeight="1" thickBot="1">
      <c r="G52" s="7" t="s">
        <v>88</v>
      </c>
      <c r="H52">
        <v>3</v>
      </c>
    </row>
    <row r="53" spans="7:8" ht="30" customHeight="1" thickBot="1">
      <c r="G53" s="7" t="s">
        <v>89</v>
      </c>
      <c r="H53">
        <v>4</v>
      </c>
    </row>
    <row r="54" spans="7:8" ht="30" customHeight="1" thickBot="1">
      <c r="G54" s="7" t="s">
        <v>90</v>
      </c>
      <c r="H54">
        <v>5</v>
      </c>
    </row>
    <row r="55" spans="7:8" ht="30" customHeight="1"/>
    <row r="56" spans="7:8" ht="30" customHeight="1" thickBot="1">
      <c r="G56" s="7" t="s">
        <v>71</v>
      </c>
      <c r="H56" t="s">
        <v>70</v>
      </c>
    </row>
    <row r="57" spans="7:8" ht="30" customHeight="1" thickBot="1">
      <c r="G57" s="7" t="s">
        <v>104</v>
      </c>
      <c r="H57">
        <v>1</v>
      </c>
    </row>
    <row r="58" spans="7:8" ht="30" customHeight="1" thickBot="1">
      <c r="G58" s="7" t="s">
        <v>105</v>
      </c>
      <c r="H58">
        <v>2</v>
      </c>
    </row>
    <row r="59" spans="7:8" ht="30" customHeight="1" thickBot="1">
      <c r="G59" s="7" t="s">
        <v>103</v>
      </c>
      <c r="H59">
        <v>3</v>
      </c>
    </row>
    <row r="60" spans="7:8" ht="30" customHeight="1" thickBot="1">
      <c r="G60" s="7" t="s">
        <v>106</v>
      </c>
      <c r="H60">
        <v>4</v>
      </c>
    </row>
    <row r="61" spans="7:8" ht="30" customHeight="1" thickBot="1">
      <c r="G61" s="7" t="s">
        <v>107</v>
      </c>
      <c r="H61">
        <v>5</v>
      </c>
    </row>
    <row r="62" spans="7:8" ht="30" customHeight="1"/>
    <row r="63" spans="7:8" ht="30" customHeight="1"/>
    <row r="64" spans="7:8" ht="30" customHeight="1"/>
    <row r="65" ht="30" customHeight="1"/>
    <row r="66" ht="30" customHeight="1"/>
    <row r="67" ht="30" customHeight="1"/>
    <row r="68" ht="30" customHeight="1"/>
  </sheetData>
  <sheetProtection sheet="1" objects="1" scenarios="1"/>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51.xml><?xml version="1.0" encoding="utf-8"?>
<worksheet xmlns="http://schemas.openxmlformats.org/spreadsheetml/2006/main" xmlns:r="http://schemas.openxmlformats.org/officeDocument/2006/relationships">
  <dimension ref="A1:H68"/>
  <sheetViews>
    <sheetView zoomScaleNormal="100" zoomScaleSheetLayoutView="100" workbookViewId="0"/>
  </sheetViews>
  <sheetFormatPr defaultColWidth="8.85546875" defaultRowHeight="15"/>
  <cols>
    <col min="1" max="1" width="85.7109375" customWidth="1"/>
    <col min="2" max="2" width="42" customWidth="1"/>
    <col min="3" max="3" width="5.42578125" customWidth="1"/>
    <col min="7" max="7" width="43.140625" hidden="1" customWidth="1"/>
    <col min="8" max="8" width="9.140625" hidden="1" customWidth="1"/>
  </cols>
  <sheetData>
    <row r="1" spans="1:8" ht="15.75" thickBot="1"/>
    <row r="2" spans="1:8" ht="24" customHeight="1" thickBot="1">
      <c r="A2" s="14" t="s">
        <v>73</v>
      </c>
      <c r="B2" s="18" t="e">
        <f>IF(F2="SI",'Indice Schede'!#REF!,"non utilizzata")</f>
        <v>#REF!</v>
      </c>
      <c r="D2" s="102" t="s">
        <v>74</v>
      </c>
      <c r="E2" s="103"/>
      <c r="F2" s="66" t="s">
        <v>30</v>
      </c>
      <c r="H2" t="s">
        <v>30</v>
      </c>
    </row>
    <row r="3" spans="1:8" ht="45" customHeight="1" thickBot="1">
      <c r="A3" s="109" t="s">
        <v>28</v>
      </c>
      <c r="B3" s="110"/>
      <c r="H3" t="s">
        <v>31</v>
      </c>
    </row>
    <row r="4" spans="1:8" ht="31.5" customHeight="1" thickBot="1">
      <c r="A4" s="107" t="s">
        <v>33</v>
      </c>
      <c r="B4" s="108"/>
      <c r="D4" s="104" t="s">
        <v>75</v>
      </c>
      <c r="E4" s="105"/>
      <c r="F4" s="106"/>
    </row>
    <row r="5" spans="1:8" ht="15.75" thickBot="1">
      <c r="A5" s="16" t="s">
        <v>34</v>
      </c>
      <c r="B5" s="17" t="s">
        <v>35</v>
      </c>
      <c r="G5" s="9" t="s">
        <v>71</v>
      </c>
      <c r="H5" t="s">
        <v>70</v>
      </c>
    </row>
    <row r="6" spans="1:8" ht="30" customHeight="1" thickBot="1">
      <c r="A6" s="100" t="s">
        <v>36</v>
      </c>
      <c r="B6" s="101"/>
      <c r="G6" s="10" t="s">
        <v>38</v>
      </c>
      <c r="H6">
        <v>1</v>
      </c>
    </row>
    <row r="7" spans="1:8" ht="30" customHeight="1" thickBot="1">
      <c r="A7" s="24" t="s">
        <v>37</v>
      </c>
      <c r="B7" s="64" t="s">
        <v>42</v>
      </c>
      <c r="G7" s="8" t="s">
        <v>39</v>
      </c>
      <c r="H7">
        <v>2</v>
      </c>
    </row>
    <row r="8" spans="1:8" ht="30" customHeight="1" thickBot="1">
      <c r="A8" s="23" t="s">
        <v>43</v>
      </c>
      <c r="B8" s="22">
        <f>VLOOKUP(B7,G5:H10,2,FALSE)</f>
        <v>5</v>
      </c>
      <c r="G8" s="7" t="s">
        <v>40</v>
      </c>
      <c r="H8">
        <v>3</v>
      </c>
    </row>
    <row r="9" spans="1:8" ht="30" customHeight="1" thickBot="1">
      <c r="A9" s="100" t="s">
        <v>44</v>
      </c>
      <c r="B9" s="101"/>
      <c r="G9" s="7" t="s">
        <v>41</v>
      </c>
      <c r="H9">
        <v>4</v>
      </c>
    </row>
    <row r="10" spans="1:8" ht="30" customHeight="1" thickBot="1">
      <c r="A10" s="25" t="s">
        <v>45</v>
      </c>
      <c r="B10" s="65" t="s">
        <v>47</v>
      </c>
      <c r="G10" s="7" t="s">
        <v>42</v>
      </c>
      <c r="H10">
        <v>5</v>
      </c>
    </row>
    <row r="11" spans="1:8" ht="30" customHeight="1" thickBot="1">
      <c r="A11" s="26" t="s">
        <v>43</v>
      </c>
      <c r="B11" s="22">
        <f>VLOOKUP(B10,G13:H15,2,FALSE)</f>
        <v>5</v>
      </c>
    </row>
    <row r="12" spans="1:8" ht="30" customHeight="1">
      <c r="A12" s="100" t="s">
        <v>48</v>
      </c>
      <c r="B12" s="101"/>
      <c r="G12" s="12"/>
    </row>
    <row r="13" spans="1:8" ht="30" customHeight="1" thickBot="1">
      <c r="A13" s="27" t="s">
        <v>49</v>
      </c>
      <c r="B13" s="65" t="s">
        <v>50</v>
      </c>
      <c r="G13" s="7" t="s">
        <v>71</v>
      </c>
      <c r="H13" t="s">
        <v>70</v>
      </c>
    </row>
    <row r="14" spans="1:8" ht="30" customHeight="1" thickBot="1">
      <c r="A14" s="26" t="s">
        <v>43</v>
      </c>
      <c r="B14" s="22">
        <f>VLOOKUP(B13,G17:H20,2,FALSE)</f>
        <v>1</v>
      </c>
      <c r="G14" s="7" t="s">
        <v>46</v>
      </c>
      <c r="H14">
        <v>2</v>
      </c>
    </row>
    <row r="15" spans="1:8" ht="30" customHeight="1" thickBot="1">
      <c r="A15" s="100" t="s">
        <v>53</v>
      </c>
      <c r="B15" s="101"/>
      <c r="G15" s="7" t="s">
        <v>47</v>
      </c>
      <c r="H15">
        <v>5</v>
      </c>
    </row>
    <row r="16" spans="1:8" ht="39" customHeight="1">
      <c r="A16" s="28" t="s">
        <v>54</v>
      </c>
      <c r="B16" s="64" t="s">
        <v>56</v>
      </c>
    </row>
    <row r="17" spans="1:8" ht="30" customHeight="1" thickBot="1">
      <c r="A17" s="15" t="s">
        <v>43</v>
      </c>
      <c r="B17" s="30">
        <f>VLOOKUP(B16,G22:H25,2,FALSE)</f>
        <v>3</v>
      </c>
      <c r="G17" s="7" t="s">
        <v>71</v>
      </c>
      <c r="H17" t="s">
        <v>70</v>
      </c>
    </row>
    <row r="18" spans="1:8" ht="30" customHeight="1" thickBot="1">
      <c r="A18" s="100" t="s">
        <v>58</v>
      </c>
      <c r="B18" s="101"/>
      <c r="G18" s="11" t="s">
        <v>50</v>
      </c>
      <c r="H18">
        <v>1</v>
      </c>
    </row>
    <row r="19" spans="1:8" ht="30" customHeight="1" thickBot="1">
      <c r="A19" s="29" t="s">
        <v>72</v>
      </c>
      <c r="B19" s="64" t="s">
        <v>59</v>
      </c>
      <c r="G19" s="11" t="s">
        <v>51</v>
      </c>
      <c r="H19">
        <v>3</v>
      </c>
    </row>
    <row r="20" spans="1:8" ht="30" customHeight="1" thickBot="1">
      <c r="A20" s="15" t="s">
        <v>43</v>
      </c>
      <c r="B20" s="30">
        <f>VLOOKUP(B19,G27:H29,2,FALSE)</f>
        <v>1</v>
      </c>
      <c r="G20" s="11" t="s">
        <v>52</v>
      </c>
      <c r="H20">
        <v>5</v>
      </c>
    </row>
    <row r="21" spans="1:8" ht="30" customHeight="1">
      <c r="A21" s="100" t="s">
        <v>61</v>
      </c>
      <c r="B21" s="101"/>
    </row>
    <row r="22" spans="1:8" ht="30" customHeight="1" thickBot="1">
      <c r="A22" s="29" t="s">
        <v>62</v>
      </c>
      <c r="B22" s="64" t="s">
        <v>65</v>
      </c>
      <c r="G22" s="7" t="s">
        <v>71</v>
      </c>
      <c r="H22" t="s">
        <v>70</v>
      </c>
    </row>
    <row r="23" spans="1:8" ht="30" customHeight="1" thickBot="1">
      <c r="A23" s="15" t="s">
        <v>43</v>
      </c>
      <c r="B23" s="30">
        <f>VLOOKUP(B22,G31:H36,2,FALSE)</f>
        <v>3</v>
      </c>
      <c r="G23" s="11" t="s">
        <v>55</v>
      </c>
      <c r="H23">
        <v>1</v>
      </c>
    </row>
    <row r="24" spans="1:8" ht="30" customHeight="1" thickBot="1">
      <c r="A24" s="19" t="s">
        <v>68</v>
      </c>
      <c r="B24" s="31">
        <f>IFERROR((B8+B11+B14+B17+B20+B23)/6,"-")</f>
        <v>3</v>
      </c>
      <c r="G24" s="13" t="s">
        <v>56</v>
      </c>
      <c r="H24">
        <v>3</v>
      </c>
    </row>
    <row r="25" spans="1:8" ht="30" customHeight="1" thickBot="1">
      <c r="A25" s="111" t="s">
        <v>69</v>
      </c>
      <c r="B25" s="112"/>
      <c r="G25" s="11" t="s">
        <v>57</v>
      </c>
      <c r="H25">
        <v>5</v>
      </c>
    </row>
    <row r="26" spans="1:8" ht="9.75" customHeight="1" thickBot="1"/>
    <row r="27" spans="1:8" ht="30" customHeight="1" thickBot="1">
      <c r="A27" s="107" t="s">
        <v>78</v>
      </c>
      <c r="B27" s="108"/>
      <c r="G27" s="7" t="s">
        <v>71</v>
      </c>
      <c r="H27" t="s">
        <v>70</v>
      </c>
    </row>
    <row r="28" spans="1:8" ht="30" customHeight="1" thickBot="1">
      <c r="A28" s="100" t="s">
        <v>79</v>
      </c>
      <c r="B28" s="101"/>
      <c r="G28" s="11" t="s">
        <v>59</v>
      </c>
      <c r="H28">
        <v>1</v>
      </c>
    </row>
    <row r="29" spans="1:8" ht="66.75" customHeight="1" thickBot="1">
      <c r="A29" s="29" t="s">
        <v>80</v>
      </c>
      <c r="B29" s="64" t="s">
        <v>96</v>
      </c>
      <c r="G29" s="11" t="s">
        <v>60</v>
      </c>
      <c r="H29">
        <v>5</v>
      </c>
    </row>
    <row r="30" spans="1:8" ht="30" customHeight="1" thickBot="1">
      <c r="A30" s="15" t="s">
        <v>43</v>
      </c>
      <c r="B30" s="30">
        <f>VLOOKUP(B29,G38:H43,2,FALSE)</f>
        <v>1</v>
      </c>
    </row>
    <row r="31" spans="1:8" ht="30" customHeight="1" thickBot="1">
      <c r="A31" s="100" t="s">
        <v>81</v>
      </c>
      <c r="B31" s="101"/>
      <c r="G31" s="7" t="s">
        <v>71</v>
      </c>
      <c r="H31" t="s">
        <v>70</v>
      </c>
    </row>
    <row r="32" spans="1:8" ht="42" customHeight="1" thickBot="1">
      <c r="A32" s="29" t="s">
        <v>82</v>
      </c>
      <c r="B32" s="64" t="s">
        <v>59</v>
      </c>
      <c r="G32" s="11" t="s">
        <v>63</v>
      </c>
      <c r="H32">
        <v>1</v>
      </c>
    </row>
    <row r="33" spans="1:8" ht="43.5" customHeight="1" thickBot="1">
      <c r="A33" s="15" t="s">
        <v>43</v>
      </c>
      <c r="B33" s="30">
        <f>VLOOKUP(B32,G27:H29,2,FALSE)</f>
        <v>1</v>
      </c>
      <c r="G33" s="11" t="s">
        <v>64</v>
      </c>
      <c r="H33">
        <v>2</v>
      </c>
    </row>
    <row r="34" spans="1:8" ht="30" customHeight="1" thickBot="1">
      <c r="A34" s="100" t="s">
        <v>83</v>
      </c>
      <c r="B34" s="101"/>
      <c r="G34" s="11" t="s">
        <v>65</v>
      </c>
      <c r="H34">
        <v>3</v>
      </c>
    </row>
    <row r="35" spans="1:8" ht="30" customHeight="1" thickBot="1">
      <c r="A35" s="29" t="s">
        <v>84</v>
      </c>
      <c r="B35" s="64" t="s">
        <v>85</v>
      </c>
      <c r="G35" s="11" t="s">
        <v>66</v>
      </c>
      <c r="H35">
        <v>4</v>
      </c>
    </row>
    <row r="36" spans="1:8" ht="30" customHeight="1" thickBot="1">
      <c r="A36" s="15" t="s">
        <v>43</v>
      </c>
      <c r="B36" s="30">
        <f>VLOOKUP(B35,G48:H54,2,FALSE)</f>
        <v>0</v>
      </c>
      <c r="G36" s="11" t="s">
        <v>67</v>
      </c>
      <c r="H36">
        <v>5</v>
      </c>
    </row>
    <row r="37" spans="1:8" ht="30" customHeight="1">
      <c r="A37" s="100" t="s">
        <v>91</v>
      </c>
      <c r="B37" s="101"/>
    </row>
    <row r="38" spans="1:8" ht="30" customHeight="1" thickBot="1">
      <c r="A38" s="29" t="s">
        <v>92</v>
      </c>
      <c r="B38" s="64" t="s">
        <v>103</v>
      </c>
      <c r="G38" s="7" t="s">
        <v>71</v>
      </c>
      <c r="H38" t="s">
        <v>70</v>
      </c>
    </row>
    <row r="39" spans="1:8" ht="30" customHeight="1" thickBot="1">
      <c r="A39" s="15" t="s">
        <v>43</v>
      </c>
      <c r="B39" s="30">
        <f>VLOOKUP(B38,G56:H61,2,FALSE)</f>
        <v>3</v>
      </c>
      <c r="G39" s="7" t="s">
        <v>96</v>
      </c>
      <c r="H39">
        <v>1</v>
      </c>
    </row>
    <row r="40" spans="1:8" ht="30" customHeight="1" thickBot="1">
      <c r="A40" s="32" t="s">
        <v>93</v>
      </c>
      <c r="B40" s="31">
        <f>IFERROR((B30+B33+B36+B39)/4,"-")</f>
        <v>1.25</v>
      </c>
      <c r="G40" s="7" t="s">
        <v>97</v>
      </c>
      <c r="H40">
        <v>2</v>
      </c>
    </row>
    <row r="41" spans="1:8" ht="30" customHeight="1" thickBot="1">
      <c r="A41" s="111" t="s">
        <v>94</v>
      </c>
      <c r="B41" s="112"/>
      <c r="G41" s="7" t="s">
        <v>98</v>
      </c>
      <c r="H41">
        <v>3</v>
      </c>
    </row>
    <row r="42" spans="1:8" ht="30" customHeight="1" thickBot="1">
      <c r="A42" s="20"/>
      <c r="B42" s="20"/>
      <c r="G42" s="7" t="s">
        <v>99</v>
      </c>
      <c r="H42">
        <v>4</v>
      </c>
    </row>
    <row r="43" spans="1:8" ht="30" customHeight="1" thickBot="1">
      <c r="A43" s="107" t="s">
        <v>95</v>
      </c>
      <c r="B43" s="115"/>
      <c r="G43" s="7" t="s">
        <v>100</v>
      </c>
      <c r="H43">
        <v>5</v>
      </c>
    </row>
    <row r="44" spans="1:8" ht="30" customHeight="1" thickBot="1">
      <c r="A44" s="33" t="s">
        <v>108</v>
      </c>
      <c r="B44" s="31">
        <f>IF(OR(B8="-",B11="-",B14="-",B17="-",B20="-",B23="-",B30="-",B33="-",B36="-",B39="-"),"Presenti campi non compilati",IFERROR(B24*B40,"-"))</f>
        <v>3.75</v>
      </c>
    </row>
    <row r="45" spans="1:8" ht="30" customHeight="1" thickBot="1">
      <c r="A45" s="34"/>
      <c r="B45" s="35"/>
    </row>
    <row r="46" spans="1:8" ht="30" customHeight="1" thickBot="1">
      <c r="A46" s="107" t="s">
        <v>112</v>
      </c>
      <c r="B46" s="115"/>
    </row>
    <row r="47" spans="1:8" ht="86.25" customHeight="1" thickBot="1">
      <c r="A47" s="113" t="s">
        <v>204</v>
      </c>
      <c r="B47" s="114"/>
    </row>
    <row r="48" spans="1:8" ht="12.75" customHeight="1" thickBot="1">
      <c r="G48" s="7" t="s">
        <v>71</v>
      </c>
      <c r="H48" t="s">
        <v>70</v>
      </c>
    </row>
    <row r="49" spans="7:8" ht="7.5" customHeight="1" thickBot="1">
      <c r="G49" s="7" t="s">
        <v>85</v>
      </c>
      <c r="H49">
        <v>0</v>
      </c>
    </row>
    <row r="50" spans="7:8" ht="30" customHeight="1" thickBot="1">
      <c r="G50" s="7" t="s">
        <v>86</v>
      </c>
      <c r="H50">
        <v>1</v>
      </c>
    </row>
    <row r="51" spans="7:8" ht="30" customHeight="1" thickBot="1">
      <c r="G51" s="7" t="s">
        <v>87</v>
      </c>
      <c r="H51">
        <v>2</v>
      </c>
    </row>
    <row r="52" spans="7:8" ht="30" customHeight="1" thickBot="1">
      <c r="G52" s="7" t="s">
        <v>88</v>
      </c>
      <c r="H52">
        <v>3</v>
      </c>
    </row>
    <row r="53" spans="7:8" ht="30" customHeight="1" thickBot="1">
      <c r="G53" s="7" t="s">
        <v>89</v>
      </c>
      <c r="H53">
        <v>4</v>
      </c>
    </row>
    <row r="54" spans="7:8" ht="30" customHeight="1" thickBot="1">
      <c r="G54" s="7" t="s">
        <v>90</v>
      </c>
      <c r="H54">
        <v>5</v>
      </c>
    </row>
    <row r="55" spans="7:8" ht="30" customHeight="1"/>
    <row r="56" spans="7:8" ht="30" customHeight="1" thickBot="1">
      <c r="G56" s="7" t="s">
        <v>71</v>
      </c>
      <c r="H56" t="s">
        <v>70</v>
      </c>
    </row>
    <row r="57" spans="7:8" ht="30" customHeight="1" thickBot="1">
      <c r="G57" s="7" t="s">
        <v>104</v>
      </c>
      <c r="H57">
        <v>1</v>
      </c>
    </row>
    <row r="58" spans="7:8" ht="30" customHeight="1" thickBot="1">
      <c r="G58" s="7" t="s">
        <v>105</v>
      </c>
      <c r="H58">
        <v>2</v>
      </c>
    </row>
    <row r="59" spans="7:8" ht="30" customHeight="1" thickBot="1">
      <c r="G59" s="7" t="s">
        <v>103</v>
      </c>
      <c r="H59">
        <v>3</v>
      </c>
    </row>
    <row r="60" spans="7:8" ht="30" customHeight="1" thickBot="1">
      <c r="G60" s="7" t="s">
        <v>106</v>
      </c>
      <c r="H60">
        <v>4</v>
      </c>
    </row>
    <row r="61" spans="7:8" ht="30" customHeight="1" thickBot="1">
      <c r="G61" s="7" t="s">
        <v>107</v>
      </c>
      <c r="H61">
        <v>5</v>
      </c>
    </row>
    <row r="62" spans="7:8" ht="30" customHeight="1"/>
    <row r="63" spans="7:8" ht="30" customHeight="1"/>
    <row r="64" spans="7:8" ht="30" customHeight="1"/>
    <row r="65" ht="30" customHeight="1"/>
    <row r="66" ht="30" customHeight="1"/>
    <row r="67" ht="30" customHeight="1"/>
    <row r="68" ht="30" customHeight="1"/>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52.xml><?xml version="1.0" encoding="utf-8"?>
<worksheet xmlns="http://schemas.openxmlformats.org/spreadsheetml/2006/main" xmlns:r="http://schemas.openxmlformats.org/officeDocument/2006/relationships">
  <dimension ref="A1:H68"/>
  <sheetViews>
    <sheetView zoomScaleNormal="100" zoomScaleSheetLayoutView="100" workbookViewId="0">
      <selection activeCell="A47" sqref="A47:B47"/>
    </sheetView>
  </sheetViews>
  <sheetFormatPr defaultColWidth="8.85546875" defaultRowHeight="15"/>
  <cols>
    <col min="1" max="1" width="85.7109375" customWidth="1"/>
    <col min="2" max="2" width="42" customWidth="1"/>
    <col min="3" max="3" width="5.42578125" customWidth="1"/>
    <col min="7" max="7" width="43.140625" hidden="1" customWidth="1"/>
    <col min="8" max="8" width="9.140625" hidden="1" customWidth="1"/>
  </cols>
  <sheetData>
    <row r="1" spans="1:8" ht="15.75" thickBot="1"/>
    <row r="2" spans="1:8" ht="24" customHeight="1" thickBot="1">
      <c r="A2" s="14" t="s">
        <v>73</v>
      </c>
      <c r="B2" s="18">
        <f>IF(F2="SI",'Indice Schede'!B59,"non utilizzata")</f>
        <v>49</v>
      </c>
      <c r="D2" s="102" t="s">
        <v>74</v>
      </c>
      <c r="E2" s="103"/>
      <c r="F2" s="66" t="s">
        <v>30</v>
      </c>
      <c r="H2" t="s">
        <v>30</v>
      </c>
    </row>
    <row r="3" spans="1:8" ht="45" customHeight="1" thickBot="1">
      <c r="A3" s="109" t="s">
        <v>212</v>
      </c>
      <c r="B3" s="110"/>
      <c r="H3" t="s">
        <v>31</v>
      </c>
    </row>
    <row r="4" spans="1:8" ht="31.5" customHeight="1" thickBot="1">
      <c r="A4" s="107" t="s">
        <v>33</v>
      </c>
      <c r="B4" s="108"/>
      <c r="D4" s="104" t="s">
        <v>75</v>
      </c>
      <c r="E4" s="105"/>
      <c r="F4" s="106"/>
    </row>
    <row r="5" spans="1:8" ht="15.75" thickBot="1">
      <c r="A5" s="16" t="s">
        <v>34</v>
      </c>
      <c r="B5" s="17" t="s">
        <v>35</v>
      </c>
      <c r="G5" s="9" t="s">
        <v>71</v>
      </c>
      <c r="H5" t="s">
        <v>70</v>
      </c>
    </row>
    <row r="6" spans="1:8" ht="30" customHeight="1" thickBot="1">
      <c r="A6" s="100" t="s">
        <v>36</v>
      </c>
      <c r="B6" s="101"/>
      <c r="G6" s="10" t="s">
        <v>38</v>
      </c>
      <c r="H6">
        <v>1</v>
      </c>
    </row>
    <row r="7" spans="1:8" ht="30" customHeight="1" thickBot="1">
      <c r="A7" s="24" t="s">
        <v>37</v>
      </c>
      <c r="B7" s="64" t="s">
        <v>71</v>
      </c>
      <c r="G7" s="8" t="s">
        <v>39</v>
      </c>
      <c r="H7">
        <v>2</v>
      </c>
    </row>
    <row r="8" spans="1:8" ht="30" customHeight="1" thickBot="1">
      <c r="A8" s="23" t="s">
        <v>43</v>
      </c>
      <c r="B8" s="22">
        <v>1</v>
      </c>
      <c r="G8" s="7" t="s">
        <v>40</v>
      </c>
      <c r="H8">
        <v>3</v>
      </c>
    </row>
    <row r="9" spans="1:8" ht="30" customHeight="1" thickBot="1">
      <c r="A9" s="100" t="s">
        <v>44</v>
      </c>
      <c r="B9" s="101"/>
      <c r="G9" s="7" t="s">
        <v>41</v>
      </c>
      <c r="H9">
        <v>4</v>
      </c>
    </row>
    <row r="10" spans="1:8" ht="30" customHeight="1" thickBot="1">
      <c r="A10" s="25" t="s">
        <v>45</v>
      </c>
      <c r="B10" s="65" t="s">
        <v>71</v>
      </c>
      <c r="G10" s="7" t="s">
        <v>42</v>
      </c>
      <c r="H10">
        <v>5</v>
      </c>
    </row>
    <row r="11" spans="1:8" ht="30" customHeight="1" thickBot="1">
      <c r="A11" s="26" t="s">
        <v>43</v>
      </c>
      <c r="B11" s="22">
        <v>5</v>
      </c>
    </row>
    <row r="12" spans="1:8" ht="30" customHeight="1">
      <c r="A12" s="100" t="s">
        <v>48</v>
      </c>
      <c r="B12" s="101"/>
      <c r="G12" s="12"/>
    </row>
    <row r="13" spans="1:8" ht="30" customHeight="1" thickBot="1">
      <c r="A13" s="27" t="s">
        <v>49</v>
      </c>
      <c r="B13" s="65" t="s">
        <v>71</v>
      </c>
      <c r="G13" s="7" t="s">
        <v>71</v>
      </c>
      <c r="H13" t="s">
        <v>70</v>
      </c>
    </row>
    <row r="14" spans="1:8" ht="30" customHeight="1" thickBot="1">
      <c r="A14" s="26" t="s">
        <v>43</v>
      </c>
      <c r="B14" s="22">
        <v>5</v>
      </c>
      <c r="G14" s="7" t="s">
        <v>46</v>
      </c>
      <c r="H14">
        <v>2</v>
      </c>
    </row>
    <row r="15" spans="1:8" ht="30" customHeight="1" thickBot="1">
      <c r="A15" s="100" t="s">
        <v>53</v>
      </c>
      <c r="B15" s="101"/>
      <c r="G15" s="7" t="s">
        <v>47</v>
      </c>
      <c r="H15">
        <v>5</v>
      </c>
    </row>
    <row r="16" spans="1:8" ht="39" customHeight="1">
      <c r="A16" s="28" t="s">
        <v>54</v>
      </c>
      <c r="B16" s="64" t="s">
        <v>71</v>
      </c>
    </row>
    <row r="17" spans="1:8" ht="30" customHeight="1" thickBot="1">
      <c r="A17" s="15" t="s">
        <v>43</v>
      </c>
      <c r="B17" s="30">
        <v>5</v>
      </c>
      <c r="G17" s="7" t="s">
        <v>71</v>
      </c>
      <c r="H17" t="s">
        <v>70</v>
      </c>
    </row>
    <row r="18" spans="1:8" ht="30" customHeight="1" thickBot="1">
      <c r="A18" s="100" t="s">
        <v>58</v>
      </c>
      <c r="B18" s="101"/>
      <c r="G18" s="11" t="s">
        <v>50</v>
      </c>
      <c r="H18">
        <v>1</v>
      </c>
    </row>
    <row r="19" spans="1:8" ht="30" customHeight="1" thickBot="1">
      <c r="A19" s="29" t="s">
        <v>72</v>
      </c>
      <c r="B19" s="64" t="s">
        <v>71</v>
      </c>
      <c r="G19" s="11" t="s">
        <v>51</v>
      </c>
      <c r="H19">
        <v>3</v>
      </c>
    </row>
    <row r="20" spans="1:8" ht="30" customHeight="1" thickBot="1">
      <c r="A20" s="15" t="s">
        <v>43</v>
      </c>
      <c r="B20" s="30">
        <v>1</v>
      </c>
      <c r="G20" s="11" t="s">
        <v>52</v>
      </c>
      <c r="H20">
        <v>5</v>
      </c>
    </row>
    <row r="21" spans="1:8" ht="30" customHeight="1">
      <c r="A21" s="100" t="s">
        <v>61</v>
      </c>
      <c r="B21" s="101"/>
    </row>
    <row r="22" spans="1:8" ht="30" customHeight="1" thickBot="1">
      <c r="A22" s="29" t="s">
        <v>62</v>
      </c>
      <c r="B22" s="64" t="s">
        <v>71</v>
      </c>
      <c r="G22" s="7" t="s">
        <v>71</v>
      </c>
      <c r="H22" t="s">
        <v>70</v>
      </c>
    </row>
    <row r="23" spans="1:8" ht="30" customHeight="1" thickBot="1">
      <c r="A23" s="15" t="s">
        <v>43</v>
      </c>
      <c r="B23" s="30">
        <v>2</v>
      </c>
      <c r="G23" s="11" t="s">
        <v>55</v>
      </c>
      <c r="H23">
        <v>1</v>
      </c>
    </row>
    <row r="24" spans="1:8" ht="30" customHeight="1" thickBot="1">
      <c r="A24" s="19" t="s">
        <v>68</v>
      </c>
      <c r="B24" s="31">
        <f>IFERROR((B8+B11+B14+B17+B20+B23)/6,"-")</f>
        <v>3.1666666666666665</v>
      </c>
      <c r="G24" s="13" t="s">
        <v>56</v>
      </c>
      <c r="H24">
        <v>3</v>
      </c>
    </row>
    <row r="25" spans="1:8" ht="30" customHeight="1" thickBot="1">
      <c r="A25" s="111" t="s">
        <v>69</v>
      </c>
      <c r="B25" s="112"/>
      <c r="G25" s="11" t="s">
        <v>57</v>
      </c>
      <c r="H25">
        <v>5</v>
      </c>
    </row>
    <row r="26" spans="1:8" ht="9.75" customHeight="1" thickBot="1"/>
    <row r="27" spans="1:8" ht="30" customHeight="1" thickBot="1">
      <c r="A27" s="107" t="s">
        <v>78</v>
      </c>
      <c r="B27" s="108"/>
      <c r="G27" s="7" t="s">
        <v>71</v>
      </c>
      <c r="H27" t="s">
        <v>70</v>
      </c>
    </row>
    <row r="28" spans="1:8" ht="30" customHeight="1" thickBot="1">
      <c r="A28" s="100" t="s">
        <v>79</v>
      </c>
      <c r="B28" s="101"/>
      <c r="G28" s="11" t="s">
        <v>59</v>
      </c>
      <c r="H28">
        <v>1</v>
      </c>
    </row>
    <row r="29" spans="1:8" ht="66.75" customHeight="1" thickBot="1">
      <c r="A29" s="29" t="s">
        <v>80</v>
      </c>
      <c r="B29" s="64" t="s">
        <v>71</v>
      </c>
      <c r="G29" s="11" t="s">
        <v>60</v>
      </c>
      <c r="H29">
        <v>5</v>
      </c>
    </row>
    <row r="30" spans="1:8" ht="30" customHeight="1" thickBot="1">
      <c r="A30" s="15" t="s">
        <v>43</v>
      </c>
      <c r="B30" s="30">
        <v>1</v>
      </c>
    </row>
    <row r="31" spans="1:8" ht="30" customHeight="1" thickBot="1">
      <c r="A31" s="100" t="s">
        <v>81</v>
      </c>
      <c r="B31" s="101"/>
      <c r="G31" s="7" t="s">
        <v>71</v>
      </c>
      <c r="H31" t="s">
        <v>70</v>
      </c>
    </row>
    <row r="32" spans="1:8" ht="42" customHeight="1" thickBot="1">
      <c r="A32" s="29" t="s">
        <v>82</v>
      </c>
      <c r="B32" s="64" t="s">
        <v>71</v>
      </c>
      <c r="G32" s="11" t="s">
        <v>63</v>
      </c>
      <c r="H32">
        <v>1</v>
      </c>
    </row>
    <row r="33" spans="1:8" ht="43.5" customHeight="1" thickBot="1">
      <c r="A33" s="15" t="s">
        <v>43</v>
      </c>
      <c r="B33" s="30">
        <v>1</v>
      </c>
      <c r="G33" s="11" t="s">
        <v>64</v>
      </c>
      <c r="H33">
        <v>2</v>
      </c>
    </row>
    <row r="34" spans="1:8" ht="30" customHeight="1" thickBot="1">
      <c r="A34" s="100" t="s">
        <v>83</v>
      </c>
      <c r="B34" s="101"/>
      <c r="G34" s="11" t="s">
        <v>65</v>
      </c>
      <c r="H34">
        <v>3</v>
      </c>
    </row>
    <row r="35" spans="1:8" ht="30" customHeight="1" thickBot="1">
      <c r="A35" s="29" t="s">
        <v>84</v>
      </c>
      <c r="B35" s="64" t="s">
        <v>71</v>
      </c>
      <c r="G35" s="11" t="s">
        <v>66</v>
      </c>
      <c r="H35">
        <v>4</v>
      </c>
    </row>
    <row r="36" spans="1:8" ht="30" customHeight="1" thickBot="1">
      <c r="A36" s="15" t="s">
        <v>43</v>
      </c>
      <c r="B36" s="30">
        <v>0</v>
      </c>
      <c r="G36" s="11" t="s">
        <v>67</v>
      </c>
      <c r="H36">
        <v>5</v>
      </c>
    </row>
    <row r="37" spans="1:8" ht="30" customHeight="1">
      <c r="A37" s="100" t="s">
        <v>91</v>
      </c>
      <c r="B37" s="101"/>
    </row>
    <row r="38" spans="1:8" ht="30" customHeight="1" thickBot="1">
      <c r="A38" s="29" t="s">
        <v>92</v>
      </c>
      <c r="B38" s="64" t="s">
        <v>71</v>
      </c>
      <c r="G38" s="7" t="s">
        <v>71</v>
      </c>
      <c r="H38" t="s">
        <v>70</v>
      </c>
    </row>
    <row r="39" spans="1:8" ht="30" customHeight="1" thickBot="1">
      <c r="A39" s="15" t="s">
        <v>43</v>
      </c>
      <c r="B39" s="30">
        <v>1</v>
      </c>
      <c r="G39" s="7" t="s">
        <v>96</v>
      </c>
      <c r="H39">
        <v>1</v>
      </c>
    </row>
    <row r="40" spans="1:8" ht="30" customHeight="1" thickBot="1">
      <c r="A40" s="32" t="s">
        <v>93</v>
      </c>
      <c r="B40" s="31">
        <f>IFERROR((B30+B33+B36+B39)/4,"-")</f>
        <v>0.75</v>
      </c>
      <c r="G40" s="7" t="s">
        <v>97</v>
      </c>
      <c r="H40">
        <v>2</v>
      </c>
    </row>
    <row r="41" spans="1:8" ht="30" customHeight="1" thickBot="1">
      <c r="A41" s="111" t="s">
        <v>94</v>
      </c>
      <c r="B41" s="112"/>
      <c r="G41" s="7" t="s">
        <v>98</v>
      </c>
      <c r="H41">
        <v>3</v>
      </c>
    </row>
    <row r="42" spans="1:8" ht="30" customHeight="1" thickBot="1">
      <c r="A42" s="20"/>
      <c r="B42" s="20"/>
      <c r="G42" s="7" t="s">
        <v>99</v>
      </c>
      <c r="H42">
        <v>4</v>
      </c>
    </row>
    <row r="43" spans="1:8" ht="30" customHeight="1" thickBot="1">
      <c r="A43" s="107" t="s">
        <v>95</v>
      </c>
      <c r="B43" s="115"/>
      <c r="G43" s="7" t="s">
        <v>100</v>
      </c>
      <c r="H43">
        <v>5</v>
      </c>
    </row>
    <row r="44" spans="1:8" ht="30" customHeight="1" thickBot="1">
      <c r="A44" s="33" t="s">
        <v>108</v>
      </c>
      <c r="B44" s="31">
        <f>IF(OR(B8="-",B11="-",B14="-",B17="-",B20="-",B23="-",B30="-",B33="-",B36="-",B39="-"),"Presenti campi non compilati",IFERROR(B24*B40,"-"))</f>
        <v>2.375</v>
      </c>
    </row>
    <row r="45" spans="1:8" ht="30" customHeight="1" thickBot="1">
      <c r="A45" s="34"/>
      <c r="B45" s="35"/>
    </row>
    <row r="46" spans="1:8" ht="30" customHeight="1" thickBot="1">
      <c r="A46" s="107" t="s">
        <v>112</v>
      </c>
      <c r="B46" s="115"/>
    </row>
    <row r="47" spans="1:8" ht="30" customHeight="1" thickBot="1">
      <c r="A47" s="113" t="s">
        <v>351</v>
      </c>
      <c r="B47" s="114"/>
    </row>
    <row r="48" spans="1:8" ht="12.75" customHeight="1" thickBot="1">
      <c r="G48" s="7" t="s">
        <v>71</v>
      </c>
      <c r="H48" t="s">
        <v>70</v>
      </c>
    </row>
    <row r="49" spans="7:8" ht="7.5" customHeight="1" thickBot="1">
      <c r="G49" s="7" t="s">
        <v>85</v>
      </c>
      <c r="H49">
        <v>0</v>
      </c>
    </row>
    <row r="50" spans="7:8" ht="30" customHeight="1" thickBot="1">
      <c r="G50" s="7" t="s">
        <v>86</v>
      </c>
      <c r="H50">
        <v>1</v>
      </c>
    </row>
    <row r="51" spans="7:8" ht="30" customHeight="1" thickBot="1">
      <c r="G51" s="7" t="s">
        <v>87</v>
      </c>
      <c r="H51">
        <v>2</v>
      </c>
    </row>
    <row r="52" spans="7:8" ht="30" customHeight="1" thickBot="1">
      <c r="G52" s="7" t="s">
        <v>88</v>
      </c>
      <c r="H52">
        <v>3</v>
      </c>
    </row>
    <row r="53" spans="7:8" ht="30" customHeight="1" thickBot="1">
      <c r="G53" s="7" t="s">
        <v>89</v>
      </c>
      <c r="H53">
        <v>4</v>
      </c>
    </row>
    <row r="54" spans="7:8" ht="30" customHeight="1" thickBot="1">
      <c r="G54" s="7" t="s">
        <v>90</v>
      </c>
      <c r="H54">
        <v>5</v>
      </c>
    </row>
    <row r="55" spans="7:8" ht="30" customHeight="1"/>
    <row r="56" spans="7:8" ht="30" customHeight="1" thickBot="1">
      <c r="G56" s="7" t="s">
        <v>71</v>
      </c>
      <c r="H56" t="s">
        <v>70</v>
      </c>
    </row>
    <row r="57" spans="7:8" ht="30" customHeight="1" thickBot="1">
      <c r="G57" s="7" t="s">
        <v>104</v>
      </c>
      <c r="H57">
        <v>1</v>
      </c>
    </row>
    <row r="58" spans="7:8" ht="30" customHeight="1" thickBot="1">
      <c r="G58" s="7" t="s">
        <v>105</v>
      </c>
      <c r="H58">
        <v>2</v>
      </c>
    </row>
    <row r="59" spans="7:8" ht="30" customHeight="1" thickBot="1">
      <c r="G59" s="7" t="s">
        <v>103</v>
      </c>
      <c r="H59">
        <v>3</v>
      </c>
    </row>
    <row r="60" spans="7:8" ht="30" customHeight="1" thickBot="1">
      <c r="G60" s="7" t="s">
        <v>106</v>
      </c>
      <c r="H60">
        <v>4</v>
      </c>
    </row>
    <row r="61" spans="7:8" ht="30" customHeight="1" thickBot="1">
      <c r="G61" s="7" t="s">
        <v>107</v>
      </c>
      <c r="H61">
        <v>5</v>
      </c>
    </row>
    <row r="62" spans="7:8" ht="30" customHeight="1"/>
    <row r="63" spans="7:8" ht="30" customHeight="1"/>
    <row r="64" spans="7:8" ht="30" customHeight="1"/>
    <row r="65" ht="30" customHeight="1"/>
    <row r="66" ht="30" customHeight="1"/>
    <row r="67" ht="30" customHeight="1"/>
    <row r="68" ht="30" customHeight="1"/>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53.xml><?xml version="1.0" encoding="utf-8"?>
<worksheet xmlns="http://schemas.openxmlformats.org/spreadsheetml/2006/main" xmlns:r="http://schemas.openxmlformats.org/officeDocument/2006/relationships">
  <dimension ref="A1:H68"/>
  <sheetViews>
    <sheetView topLeftCell="A31" zoomScaleNormal="100" zoomScaleSheetLayoutView="100" workbookViewId="0"/>
  </sheetViews>
  <sheetFormatPr defaultColWidth="8.85546875" defaultRowHeight="15"/>
  <cols>
    <col min="1" max="1" width="85.7109375" customWidth="1"/>
    <col min="2" max="2" width="42" customWidth="1"/>
    <col min="3" max="3" width="5.42578125" customWidth="1"/>
    <col min="7" max="7" width="43.140625" hidden="1" customWidth="1"/>
    <col min="8" max="8" width="9.140625" hidden="1" customWidth="1"/>
  </cols>
  <sheetData>
    <row r="1" spans="1:8" ht="15.75" thickBot="1"/>
    <row r="2" spans="1:8" ht="24" customHeight="1" thickBot="1">
      <c r="A2" s="14" t="s">
        <v>73</v>
      </c>
      <c r="B2" s="18">
        <f>IF(F2="SI",'Indice Schede'!B59,"non utilizzata")</f>
        <v>49</v>
      </c>
      <c r="D2" s="102" t="s">
        <v>74</v>
      </c>
      <c r="E2" s="103"/>
      <c r="F2" s="66" t="s">
        <v>30</v>
      </c>
      <c r="H2" t="s">
        <v>30</v>
      </c>
    </row>
    <row r="3" spans="1:8" ht="45" customHeight="1" thickBot="1">
      <c r="A3" s="109" t="s">
        <v>213</v>
      </c>
      <c r="B3" s="110"/>
      <c r="H3" t="s">
        <v>31</v>
      </c>
    </row>
    <row r="4" spans="1:8" ht="31.5" customHeight="1" thickBot="1">
      <c r="A4" s="107" t="s">
        <v>33</v>
      </c>
      <c r="B4" s="108"/>
      <c r="D4" s="104" t="s">
        <v>75</v>
      </c>
      <c r="E4" s="105"/>
      <c r="F4" s="106"/>
    </row>
    <row r="5" spans="1:8" ht="15.75" thickBot="1">
      <c r="A5" s="16" t="s">
        <v>34</v>
      </c>
      <c r="B5" s="17" t="s">
        <v>35</v>
      </c>
      <c r="G5" s="9" t="s">
        <v>71</v>
      </c>
      <c r="H5" t="s">
        <v>70</v>
      </c>
    </row>
    <row r="6" spans="1:8" ht="30" customHeight="1" thickBot="1">
      <c r="A6" s="100" t="s">
        <v>36</v>
      </c>
      <c r="B6" s="101"/>
      <c r="G6" s="10" t="s">
        <v>38</v>
      </c>
      <c r="H6">
        <v>1</v>
      </c>
    </row>
    <row r="7" spans="1:8" ht="30" customHeight="1" thickBot="1">
      <c r="A7" s="24" t="s">
        <v>37</v>
      </c>
      <c r="B7" s="64" t="s">
        <v>71</v>
      </c>
      <c r="G7" s="8" t="s">
        <v>39</v>
      </c>
      <c r="H7">
        <v>2</v>
      </c>
    </row>
    <row r="8" spans="1:8" ht="30" customHeight="1" thickBot="1">
      <c r="A8" s="23" t="s">
        <v>43</v>
      </c>
      <c r="B8" s="22">
        <v>1</v>
      </c>
      <c r="G8" s="7" t="s">
        <v>40</v>
      </c>
      <c r="H8">
        <v>3</v>
      </c>
    </row>
    <row r="9" spans="1:8" ht="30" customHeight="1" thickBot="1">
      <c r="A9" s="100" t="s">
        <v>44</v>
      </c>
      <c r="B9" s="101"/>
      <c r="G9" s="7" t="s">
        <v>41</v>
      </c>
      <c r="H9">
        <v>4</v>
      </c>
    </row>
    <row r="10" spans="1:8" ht="30" customHeight="1" thickBot="1">
      <c r="A10" s="25" t="s">
        <v>45</v>
      </c>
      <c r="B10" s="65" t="s">
        <v>71</v>
      </c>
      <c r="G10" s="7" t="s">
        <v>42</v>
      </c>
      <c r="H10">
        <v>5</v>
      </c>
    </row>
    <row r="11" spans="1:8" ht="30" customHeight="1" thickBot="1">
      <c r="A11" s="26" t="s">
        <v>43</v>
      </c>
      <c r="B11" s="22">
        <v>5</v>
      </c>
    </row>
    <row r="12" spans="1:8" ht="30" customHeight="1">
      <c r="A12" s="100" t="s">
        <v>48</v>
      </c>
      <c r="B12" s="101"/>
      <c r="G12" s="12"/>
    </row>
    <row r="13" spans="1:8" ht="30" customHeight="1" thickBot="1">
      <c r="A13" s="27" t="s">
        <v>49</v>
      </c>
      <c r="B13" s="65" t="s">
        <v>71</v>
      </c>
      <c r="G13" s="7" t="s">
        <v>71</v>
      </c>
      <c r="H13" t="s">
        <v>70</v>
      </c>
    </row>
    <row r="14" spans="1:8" ht="30" customHeight="1" thickBot="1">
      <c r="A14" s="26" t="s">
        <v>43</v>
      </c>
      <c r="B14" s="22">
        <v>3</v>
      </c>
      <c r="G14" s="7" t="s">
        <v>46</v>
      </c>
      <c r="H14">
        <v>2</v>
      </c>
    </row>
    <row r="15" spans="1:8" ht="30" customHeight="1" thickBot="1">
      <c r="A15" s="100" t="s">
        <v>53</v>
      </c>
      <c r="B15" s="101"/>
      <c r="G15" s="7" t="s">
        <v>47</v>
      </c>
      <c r="H15">
        <v>5</v>
      </c>
    </row>
    <row r="16" spans="1:8" ht="39" customHeight="1">
      <c r="A16" s="28" t="s">
        <v>54</v>
      </c>
      <c r="B16" s="64" t="s">
        <v>71</v>
      </c>
    </row>
    <row r="17" spans="1:8" ht="30" customHeight="1" thickBot="1">
      <c r="A17" s="15" t="s">
        <v>43</v>
      </c>
      <c r="B17" s="30">
        <v>3</v>
      </c>
      <c r="G17" s="7" t="s">
        <v>71</v>
      </c>
      <c r="H17" t="s">
        <v>70</v>
      </c>
    </row>
    <row r="18" spans="1:8" ht="30" customHeight="1" thickBot="1">
      <c r="A18" s="100" t="s">
        <v>58</v>
      </c>
      <c r="B18" s="101"/>
      <c r="G18" s="11" t="s">
        <v>50</v>
      </c>
      <c r="H18">
        <v>1</v>
      </c>
    </row>
    <row r="19" spans="1:8" ht="30" customHeight="1" thickBot="1">
      <c r="A19" s="29" t="s">
        <v>72</v>
      </c>
      <c r="B19" s="64" t="s">
        <v>71</v>
      </c>
      <c r="G19" s="11" t="s">
        <v>51</v>
      </c>
      <c r="H19">
        <v>3</v>
      </c>
    </row>
    <row r="20" spans="1:8" ht="30" customHeight="1" thickBot="1">
      <c r="A20" s="15" t="s">
        <v>43</v>
      </c>
      <c r="B20" s="30">
        <v>1</v>
      </c>
      <c r="G20" s="11" t="s">
        <v>52</v>
      </c>
      <c r="H20">
        <v>5</v>
      </c>
    </row>
    <row r="21" spans="1:8" ht="30" customHeight="1">
      <c r="A21" s="100" t="s">
        <v>61</v>
      </c>
      <c r="B21" s="101"/>
    </row>
    <row r="22" spans="1:8" ht="30" customHeight="1" thickBot="1">
      <c r="A22" s="29" t="s">
        <v>62</v>
      </c>
      <c r="B22" s="64" t="s">
        <v>71</v>
      </c>
      <c r="G22" s="7" t="s">
        <v>71</v>
      </c>
      <c r="H22" t="s">
        <v>70</v>
      </c>
    </row>
    <row r="23" spans="1:8" ht="30" customHeight="1" thickBot="1">
      <c r="A23" s="15" t="s">
        <v>43</v>
      </c>
      <c r="B23" s="30">
        <v>2</v>
      </c>
      <c r="G23" s="11" t="s">
        <v>55</v>
      </c>
      <c r="H23">
        <v>1</v>
      </c>
    </row>
    <row r="24" spans="1:8" ht="30" customHeight="1" thickBot="1">
      <c r="A24" s="19" t="s">
        <v>68</v>
      </c>
      <c r="B24" s="31">
        <f>IFERROR((B8+B11+B14+B17+B20+B23)/6,"-")</f>
        <v>2.5</v>
      </c>
      <c r="G24" s="13" t="s">
        <v>56</v>
      </c>
      <c r="H24">
        <v>3</v>
      </c>
    </row>
    <row r="25" spans="1:8" ht="30" customHeight="1" thickBot="1">
      <c r="A25" s="111" t="s">
        <v>69</v>
      </c>
      <c r="B25" s="112"/>
      <c r="G25" s="11" t="s">
        <v>57</v>
      </c>
      <c r="H25">
        <v>5</v>
      </c>
    </row>
    <row r="26" spans="1:8" ht="9.75" customHeight="1" thickBot="1"/>
    <row r="27" spans="1:8" ht="30" customHeight="1" thickBot="1">
      <c r="A27" s="107" t="s">
        <v>78</v>
      </c>
      <c r="B27" s="108"/>
      <c r="G27" s="7" t="s">
        <v>71</v>
      </c>
      <c r="H27" t="s">
        <v>70</v>
      </c>
    </row>
    <row r="28" spans="1:8" ht="30" customHeight="1" thickBot="1">
      <c r="A28" s="100" t="s">
        <v>79</v>
      </c>
      <c r="B28" s="101"/>
      <c r="G28" s="11" t="s">
        <v>59</v>
      </c>
      <c r="H28">
        <v>1</v>
      </c>
    </row>
    <row r="29" spans="1:8" ht="66.75" customHeight="1" thickBot="1">
      <c r="A29" s="29" t="s">
        <v>80</v>
      </c>
      <c r="B29" s="64" t="s">
        <v>71</v>
      </c>
      <c r="G29" s="11" t="s">
        <v>60</v>
      </c>
      <c r="H29">
        <v>5</v>
      </c>
    </row>
    <row r="30" spans="1:8" ht="30" customHeight="1" thickBot="1">
      <c r="A30" s="15" t="s">
        <v>43</v>
      </c>
      <c r="B30" s="30">
        <v>1</v>
      </c>
    </row>
    <row r="31" spans="1:8" ht="30" customHeight="1" thickBot="1">
      <c r="A31" s="100" t="s">
        <v>81</v>
      </c>
      <c r="B31" s="101"/>
      <c r="G31" s="7" t="s">
        <v>71</v>
      </c>
      <c r="H31" t="s">
        <v>70</v>
      </c>
    </row>
    <row r="32" spans="1:8" ht="42" customHeight="1" thickBot="1">
      <c r="A32" s="29" t="s">
        <v>82</v>
      </c>
      <c r="B32" s="64" t="s">
        <v>71</v>
      </c>
      <c r="G32" s="11" t="s">
        <v>63</v>
      </c>
      <c r="H32">
        <v>1</v>
      </c>
    </row>
    <row r="33" spans="1:8" ht="43.5" customHeight="1" thickBot="1">
      <c r="A33" s="15" t="s">
        <v>43</v>
      </c>
      <c r="B33" s="30">
        <v>1</v>
      </c>
      <c r="G33" s="11" t="s">
        <v>64</v>
      </c>
      <c r="H33">
        <v>2</v>
      </c>
    </row>
    <row r="34" spans="1:8" ht="30" customHeight="1" thickBot="1">
      <c r="A34" s="100" t="s">
        <v>83</v>
      </c>
      <c r="B34" s="101"/>
      <c r="G34" s="11" t="s">
        <v>65</v>
      </c>
      <c r="H34">
        <v>3</v>
      </c>
    </row>
    <row r="35" spans="1:8" ht="30" customHeight="1" thickBot="1">
      <c r="A35" s="29" t="s">
        <v>84</v>
      </c>
      <c r="B35" s="64" t="s">
        <v>71</v>
      </c>
      <c r="G35" s="11" t="s">
        <v>66</v>
      </c>
      <c r="H35">
        <v>4</v>
      </c>
    </row>
    <row r="36" spans="1:8" ht="30" customHeight="1" thickBot="1">
      <c r="A36" s="15" t="s">
        <v>43</v>
      </c>
      <c r="B36" s="30">
        <v>1</v>
      </c>
      <c r="G36" s="11" t="s">
        <v>67</v>
      </c>
      <c r="H36">
        <v>5</v>
      </c>
    </row>
    <row r="37" spans="1:8" ht="30" customHeight="1">
      <c r="A37" s="100" t="s">
        <v>91</v>
      </c>
      <c r="B37" s="101"/>
    </row>
    <row r="38" spans="1:8" ht="30" customHeight="1" thickBot="1">
      <c r="A38" s="29" t="s">
        <v>92</v>
      </c>
      <c r="B38" s="64" t="s">
        <v>71</v>
      </c>
      <c r="G38" s="7" t="s">
        <v>71</v>
      </c>
      <c r="H38" t="s">
        <v>70</v>
      </c>
    </row>
    <row r="39" spans="1:8" ht="30" customHeight="1" thickBot="1">
      <c r="A39" s="15" t="s">
        <v>43</v>
      </c>
      <c r="B39" s="30">
        <v>2</v>
      </c>
      <c r="G39" s="7" t="s">
        <v>96</v>
      </c>
      <c r="H39">
        <v>1</v>
      </c>
    </row>
    <row r="40" spans="1:8" ht="30" customHeight="1" thickBot="1">
      <c r="A40" s="32" t="s">
        <v>93</v>
      </c>
      <c r="B40" s="31">
        <f>IFERROR((B30+B33+B36+B39)/4,"-")</f>
        <v>1.25</v>
      </c>
      <c r="G40" s="7" t="s">
        <v>97</v>
      </c>
      <c r="H40">
        <v>2</v>
      </c>
    </row>
    <row r="41" spans="1:8" ht="30" customHeight="1" thickBot="1">
      <c r="A41" s="111" t="s">
        <v>94</v>
      </c>
      <c r="B41" s="112"/>
      <c r="G41" s="7" t="s">
        <v>98</v>
      </c>
      <c r="H41">
        <v>3</v>
      </c>
    </row>
    <row r="42" spans="1:8" ht="30" customHeight="1" thickBot="1">
      <c r="A42" s="20"/>
      <c r="B42" s="20"/>
      <c r="G42" s="7" t="s">
        <v>99</v>
      </c>
      <c r="H42">
        <v>4</v>
      </c>
    </row>
    <row r="43" spans="1:8" ht="30" customHeight="1" thickBot="1">
      <c r="A43" s="107" t="s">
        <v>95</v>
      </c>
      <c r="B43" s="115"/>
      <c r="G43" s="7" t="s">
        <v>100</v>
      </c>
      <c r="H43">
        <v>5</v>
      </c>
    </row>
    <row r="44" spans="1:8" ht="30" customHeight="1" thickBot="1">
      <c r="A44" s="33" t="s">
        <v>108</v>
      </c>
      <c r="B44" s="31">
        <f>IF(OR(B8="-",B11="-",B14="-",B17="-",B20="-",B23="-",B30="-",B33="-",B36="-",B39="-"),"Presenti campi non compilati",IFERROR(B24*B40,"-"))</f>
        <v>3.125</v>
      </c>
    </row>
    <row r="45" spans="1:8" ht="30" customHeight="1" thickBot="1">
      <c r="A45" s="34"/>
      <c r="B45" s="35"/>
    </row>
    <row r="46" spans="1:8" ht="30" customHeight="1" thickBot="1">
      <c r="A46" s="107" t="s">
        <v>112</v>
      </c>
      <c r="B46" s="115"/>
    </row>
    <row r="47" spans="1:8" ht="30" customHeight="1" thickBot="1">
      <c r="A47" s="113" t="s">
        <v>228</v>
      </c>
      <c r="B47" s="114"/>
    </row>
    <row r="48" spans="1:8" ht="12.75" customHeight="1" thickBot="1">
      <c r="G48" s="7" t="s">
        <v>71</v>
      </c>
      <c r="H48" t="s">
        <v>70</v>
      </c>
    </row>
    <row r="49" spans="7:8" ht="7.5" customHeight="1" thickBot="1">
      <c r="G49" s="7" t="s">
        <v>85</v>
      </c>
      <c r="H49">
        <v>0</v>
      </c>
    </row>
    <row r="50" spans="7:8" ht="30" customHeight="1" thickBot="1">
      <c r="G50" s="7" t="s">
        <v>86</v>
      </c>
      <c r="H50">
        <v>1</v>
      </c>
    </row>
    <row r="51" spans="7:8" ht="30" customHeight="1" thickBot="1">
      <c r="G51" s="7" t="s">
        <v>87</v>
      </c>
      <c r="H51">
        <v>2</v>
      </c>
    </row>
    <row r="52" spans="7:8" ht="30" customHeight="1" thickBot="1">
      <c r="G52" s="7" t="s">
        <v>88</v>
      </c>
      <c r="H52">
        <v>3</v>
      </c>
    </row>
    <row r="53" spans="7:8" ht="30" customHeight="1" thickBot="1">
      <c r="G53" s="7" t="s">
        <v>89</v>
      </c>
      <c r="H53">
        <v>4</v>
      </c>
    </row>
    <row r="54" spans="7:8" ht="30" customHeight="1" thickBot="1">
      <c r="G54" s="7" t="s">
        <v>90</v>
      </c>
      <c r="H54">
        <v>5</v>
      </c>
    </row>
    <row r="55" spans="7:8" ht="30" customHeight="1"/>
    <row r="56" spans="7:8" ht="30" customHeight="1" thickBot="1">
      <c r="G56" s="7" t="s">
        <v>71</v>
      </c>
      <c r="H56" t="s">
        <v>70</v>
      </c>
    </row>
    <row r="57" spans="7:8" ht="30" customHeight="1" thickBot="1">
      <c r="G57" s="7" t="s">
        <v>104</v>
      </c>
      <c r="H57">
        <v>1</v>
      </c>
    </row>
    <row r="58" spans="7:8" ht="30" customHeight="1" thickBot="1">
      <c r="G58" s="7" t="s">
        <v>105</v>
      </c>
      <c r="H58">
        <v>2</v>
      </c>
    </row>
    <row r="59" spans="7:8" ht="30" customHeight="1" thickBot="1">
      <c r="G59" s="7" t="s">
        <v>103</v>
      </c>
      <c r="H59">
        <v>3</v>
      </c>
    </row>
    <row r="60" spans="7:8" ht="30" customHeight="1" thickBot="1">
      <c r="G60" s="7" t="s">
        <v>106</v>
      </c>
      <c r="H60">
        <v>4</v>
      </c>
    </row>
    <row r="61" spans="7:8" ht="30" customHeight="1" thickBot="1">
      <c r="G61" s="7" t="s">
        <v>107</v>
      </c>
      <c r="H61">
        <v>5</v>
      </c>
    </row>
    <row r="62" spans="7:8" ht="30" customHeight="1"/>
    <row r="63" spans="7:8" ht="30" customHeight="1"/>
    <row r="64" spans="7:8" ht="30" customHeight="1"/>
    <row r="65" ht="30" customHeight="1"/>
    <row r="66" ht="30" customHeight="1"/>
    <row r="67" ht="30" customHeight="1"/>
    <row r="68" ht="30" customHeight="1"/>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54.xml><?xml version="1.0" encoding="utf-8"?>
<worksheet xmlns="http://schemas.openxmlformats.org/spreadsheetml/2006/main" xmlns:r="http://schemas.openxmlformats.org/officeDocument/2006/relationships">
  <dimension ref="A1:H68"/>
  <sheetViews>
    <sheetView zoomScaleNormal="100" zoomScaleSheetLayoutView="100" workbookViewId="0">
      <selection activeCell="F2" sqref="F2"/>
    </sheetView>
  </sheetViews>
  <sheetFormatPr defaultColWidth="8.85546875" defaultRowHeight="15"/>
  <cols>
    <col min="1" max="1" width="85.7109375" customWidth="1"/>
    <col min="2" max="2" width="42" customWidth="1"/>
    <col min="3" max="3" width="5.42578125" customWidth="1"/>
    <col min="7" max="7" width="43.140625" hidden="1" customWidth="1"/>
    <col min="8" max="8" width="9.140625" hidden="1" customWidth="1"/>
  </cols>
  <sheetData>
    <row r="1" spans="1:8" ht="15.75" thickBot="1"/>
    <row r="2" spans="1:8" ht="24" customHeight="1" thickBot="1">
      <c r="A2" s="14" t="s">
        <v>73</v>
      </c>
      <c r="B2" s="18">
        <f>IF(F2="SI",'Indice Schede'!B59,"non utilizzata")</f>
        <v>49</v>
      </c>
      <c r="D2" s="102" t="s">
        <v>74</v>
      </c>
      <c r="E2" s="103"/>
      <c r="F2" s="66" t="s">
        <v>30</v>
      </c>
      <c r="H2" t="s">
        <v>30</v>
      </c>
    </row>
    <row r="3" spans="1:8" ht="45" customHeight="1" thickBot="1">
      <c r="A3" s="109" t="s">
        <v>214</v>
      </c>
      <c r="B3" s="110"/>
      <c r="H3" t="s">
        <v>31</v>
      </c>
    </row>
    <row r="4" spans="1:8" ht="31.5" customHeight="1" thickBot="1">
      <c r="A4" s="107" t="s">
        <v>33</v>
      </c>
      <c r="B4" s="108"/>
      <c r="D4" s="104" t="s">
        <v>75</v>
      </c>
      <c r="E4" s="105"/>
      <c r="F4" s="106"/>
    </row>
    <row r="5" spans="1:8" ht="15.75" thickBot="1">
      <c r="A5" s="16" t="s">
        <v>34</v>
      </c>
      <c r="B5" s="17" t="s">
        <v>35</v>
      </c>
      <c r="G5" s="9" t="s">
        <v>71</v>
      </c>
      <c r="H5" t="s">
        <v>70</v>
      </c>
    </row>
    <row r="6" spans="1:8" ht="30" customHeight="1" thickBot="1">
      <c r="A6" s="100" t="s">
        <v>36</v>
      </c>
      <c r="B6" s="101"/>
      <c r="G6" s="10" t="s">
        <v>38</v>
      </c>
      <c r="H6">
        <v>1</v>
      </c>
    </row>
    <row r="7" spans="1:8" ht="30" customHeight="1" thickBot="1">
      <c r="A7" s="24" t="s">
        <v>37</v>
      </c>
      <c r="B7" s="64" t="s">
        <v>71</v>
      </c>
      <c r="G7" s="8" t="s">
        <v>39</v>
      </c>
      <c r="H7">
        <v>2</v>
      </c>
    </row>
    <row r="8" spans="1:8" ht="30" customHeight="1" thickBot="1">
      <c r="A8" s="23" t="s">
        <v>43</v>
      </c>
      <c r="B8" s="22">
        <v>1</v>
      </c>
      <c r="G8" s="7" t="s">
        <v>40</v>
      </c>
      <c r="H8">
        <v>3</v>
      </c>
    </row>
    <row r="9" spans="1:8" ht="30" customHeight="1" thickBot="1">
      <c r="A9" s="100" t="s">
        <v>44</v>
      </c>
      <c r="B9" s="101"/>
      <c r="G9" s="7" t="s">
        <v>41</v>
      </c>
      <c r="H9">
        <v>4</v>
      </c>
    </row>
    <row r="10" spans="1:8" ht="30" customHeight="1" thickBot="1">
      <c r="A10" s="25" t="s">
        <v>45</v>
      </c>
      <c r="B10" s="65" t="s">
        <v>71</v>
      </c>
      <c r="G10" s="7" t="s">
        <v>42</v>
      </c>
      <c r="H10">
        <v>5</v>
      </c>
    </row>
    <row r="11" spans="1:8" ht="30" customHeight="1" thickBot="1">
      <c r="A11" s="26" t="s">
        <v>43</v>
      </c>
      <c r="B11" s="22">
        <v>5</v>
      </c>
    </row>
    <row r="12" spans="1:8" ht="30" customHeight="1">
      <c r="A12" s="100" t="s">
        <v>48</v>
      </c>
      <c r="B12" s="101"/>
      <c r="G12" s="12"/>
    </row>
    <row r="13" spans="1:8" ht="30" customHeight="1" thickBot="1">
      <c r="A13" s="27" t="s">
        <v>49</v>
      </c>
      <c r="B13" s="65" t="s">
        <v>71</v>
      </c>
      <c r="G13" s="7" t="s">
        <v>71</v>
      </c>
      <c r="H13" t="s">
        <v>70</v>
      </c>
    </row>
    <row r="14" spans="1:8" ht="30" customHeight="1" thickBot="1">
      <c r="A14" s="26" t="s">
        <v>43</v>
      </c>
      <c r="B14" s="22">
        <v>3</v>
      </c>
      <c r="G14" s="7" t="s">
        <v>46</v>
      </c>
      <c r="H14">
        <v>2</v>
      </c>
    </row>
    <row r="15" spans="1:8" ht="30" customHeight="1" thickBot="1">
      <c r="A15" s="100" t="s">
        <v>53</v>
      </c>
      <c r="B15" s="101"/>
      <c r="G15" s="7" t="s">
        <v>47</v>
      </c>
      <c r="H15">
        <v>5</v>
      </c>
    </row>
    <row r="16" spans="1:8" ht="39" customHeight="1">
      <c r="A16" s="28" t="s">
        <v>54</v>
      </c>
      <c r="B16" s="64" t="s">
        <v>71</v>
      </c>
    </row>
    <row r="17" spans="1:8" ht="30" customHeight="1" thickBot="1">
      <c r="A17" s="15" t="s">
        <v>43</v>
      </c>
      <c r="B17" s="30">
        <v>1</v>
      </c>
      <c r="G17" s="7" t="s">
        <v>71</v>
      </c>
      <c r="H17" t="s">
        <v>70</v>
      </c>
    </row>
    <row r="18" spans="1:8" ht="30" customHeight="1" thickBot="1">
      <c r="A18" s="100" t="s">
        <v>58</v>
      </c>
      <c r="B18" s="101"/>
      <c r="G18" s="11" t="s">
        <v>50</v>
      </c>
      <c r="H18">
        <v>1</v>
      </c>
    </row>
    <row r="19" spans="1:8" ht="30" customHeight="1" thickBot="1">
      <c r="A19" s="29" t="s">
        <v>72</v>
      </c>
      <c r="B19" s="64" t="s">
        <v>71</v>
      </c>
      <c r="G19" s="11" t="s">
        <v>51</v>
      </c>
      <c r="H19">
        <v>3</v>
      </c>
    </row>
    <row r="20" spans="1:8" ht="30" customHeight="1" thickBot="1">
      <c r="A20" s="15" t="s">
        <v>43</v>
      </c>
      <c r="B20" s="30">
        <v>1</v>
      </c>
      <c r="G20" s="11" t="s">
        <v>52</v>
      </c>
      <c r="H20">
        <v>5</v>
      </c>
    </row>
    <row r="21" spans="1:8" ht="30" customHeight="1">
      <c r="A21" s="100" t="s">
        <v>61</v>
      </c>
      <c r="B21" s="101"/>
    </row>
    <row r="22" spans="1:8" ht="30" customHeight="1" thickBot="1">
      <c r="A22" s="29" t="s">
        <v>62</v>
      </c>
      <c r="B22" s="64" t="s">
        <v>71</v>
      </c>
      <c r="G22" s="7" t="s">
        <v>71</v>
      </c>
      <c r="H22" t="s">
        <v>70</v>
      </c>
    </row>
    <row r="23" spans="1:8" ht="30" customHeight="1" thickBot="1">
      <c r="A23" s="15" t="s">
        <v>43</v>
      </c>
      <c r="B23" s="30">
        <v>2</v>
      </c>
      <c r="G23" s="11" t="s">
        <v>55</v>
      </c>
      <c r="H23">
        <v>1</v>
      </c>
    </row>
    <row r="24" spans="1:8" ht="30" customHeight="1" thickBot="1">
      <c r="A24" s="19" t="s">
        <v>68</v>
      </c>
      <c r="B24" s="31">
        <f>IFERROR((B8+B11+B14+B17+B20+B23)/6,"-")</f>
        <v>2.1666666666666665</v>
      </c>
      <c r="G24" s="13" t="s">
        <v>56</v>
      </c>
      <c r="H24">
        <v>3</v>
      </c>
    </row>
    <row r="25" spans="1:8" ht="30" customHeight="1" thickBot="1">
      <c r="A25" s="111" t="s">
        <v>69</v>
      </c>
      <c r="B25" s="112"/>
      <c r="G25" s="11" t="s">
        <v>57</v>
      </c>
      <c r="H25">
        <v>5</v>
      </c>
    </row>
    <row r="26" spans="1:8" ht="9.75" customHeight="1" thickBot="1"/>
    <row r="27" spans="1:8" ht="30" customHeight="1" thickBot="1">
      <c r="A27" s="107" t="s">
        <v>78</v>
      </c>
      <c r="B27" s="108"/>
      <c r="G27" s="7" t="s">
        <v>71</v>
      </c>
      <c r="H27" t="s">
        <v>70</v>
      </c>
    </row>
    <row r="28" spans="1:8" ht="30" customHeight="1" thickBot="1">
      <c r="A28" s="100" t="s">
        <v>79</v>
      </c>
      <c r="B28" s="101"/>
      <c r="G28" s="11" t="s">
        <v>59</v>
      </c>
      <c r="H28">
        <v>1</v>
      </c>
    </row>
    <row r="29" spans="1:8" ht="66.75" customHeight="1" thickBot="1">
      <c r="A29" s="29" t="s">
        <v>80</v>
      </c>
      <c r="B29" s="64" t="s">
        <v>71</v>
      </c>
      <c r="G29" s="11" t="s">
        <v>60</v>
      </c>
      <c r="H29">
        <v>5</v>
      </c>
    </row>
    <row r="30" spans="1:8" ht="30" customHeight="1" thickBot="1">
      <c r="A30" s="15" t="s">
        <v>43</v>
      </c>
      <c r="B30" s="30">
        <v>1</v>
      </c>
    </row>
    <row r="31" spans="1:8" ht="30" customHeight="1" thickBot="1">
      <c r="A31" s="100" t="s">
        <v>81</v>
      </c>
      <c r="B31" s="101"/>
      <c r="G31" s="7" t="s">
        <v>71</v>
      </c>
      <c r="H31" t="s">
        <v>70</v>
      </c>
    </row>
    <row r="32" spans="1:8" ht="42" customHeight="1" thickBot="1">
      <c r="A32" s="29" t="s">
        <v>82</v>
      </c>
      <c r="B32" s="64" t="s">
        <v>71</v>
      </c>
      <c r="G32" s="11" t="s">
        <v>63</v>
      </c>
      <c r="H32">
        <v>1</v>
      </c>
    </row>
    <row r="33" spans="1:8" ht="43.5" customHeight="1" thickBot="1">
      <c r="A33" s="15" t="s">
        <v>43</v>
      </c>
      <c r="B33" s="30">
        <v>1</v>
      </c>
      <c r="G33" s="11" t="s">
        <v>64</v>
      </c>
      <c r="H33">
        <v>2</v>
      </c>
    </row>
    <row r="34" spans="1:8" ht="30" customHeight="1" thickBot="1">
      <c r="A34" s="100" t="s">
        <v>83</v>
      </c>
      <c r="B34" s="101"/>
      <c r="G34" s="11" t="s">
        <v>65</v>
      </c>
      <c r="H34">
        <v>3</v>
      </c>
    </row>
    <row r="35" spans="1:8" ht="30" customHeight="1" thickBot="1">
      <c r="A35" s="29" t="s">
        <v>84</v>
      </c>
      <c r="B35" s="64" t="s">
        <v>71</v>
      </c>
      <c r="G35" s="11" t="s">
        <v>66</v>
      </c>
      <c r="H35">
        <v>4</v>
      </c>
    </row>
    <row r="36" spans="1:8" ht="30" customHeight="1" thickBot="1">
      <c r="A36" s="15" t="s">
        <v>43</v>
      </c>
      <c r="B36" s="30">
        <v>0</v>
      </c>
      <c r="G36" s="11" t="s">
        <v>67</v>
      </c>
      <c r="H36">
        <v>5</v>
      </c>
    </row>
    <row r="37" spans="1:8" ht="30" customHeight="1">
      <c r="A37" s="100" t="s">
        <v>91</v>
      </c>
      <c r="B37" s="101"/>
    </row>
    <row r="38" spans="1:8" ht="30" customHeight="1" thickBot="1">
      <c r="A38" s="29" t="s">
        <v>92</v>
      </c>
      <c r="B38" s="64" t="s">
        <v>71</v>
      </c>
      <c r="G38" s="7" t="s">
        <v>71</v>
      </c>
      <c r="H38" t="s">
        <v>70</v>
      </c>
    </row>
    <row r="39" spans="1:8" ht="30" customHeight="1" thickBot="1">
      <c r="A39" s="15" t="s">
        <v>43</v>
      </c>
      <c r="B39" s="30">
        <v>2</v>
      </c>
      <c r="G39" s="7" t="s">
        <v>96</v>
      </c>
      <c r="H39">
        <v>1</v>
      </c>
    </row>
    <row r="40" spans="1:8" ht="30" customHeight="1" thickBot="1">
      <c r="A40" s="32" t="s">
        <v>93</v>
      </c>
      <c r="B40" s="31">
        <f>IFERROR((B30+B33+B36+B39)/4,"-")</f>
        <v>1</v>
      </c>
      <c r="G40" s="7" t="s">
        <v>97</v>
      </c>
      <c r="H40">
        <v>2</v>
      </c>
    </row>
    <row r="41" spans="1:8" ht="30" customHeight="1" thickBot="1">
      <c r="A41" s="111" t="s">
        <v>94</v>
      </c>
      <c r="B41" s="112"/>
      <c r="G41" s="7" t="s">
        <v>98</v>
      </c>
      <c r="H41">
        <v>3</v>
      </c>
    </row>
    <row r="42" spans="1:8" ht="30" customHeight="1" thickBot="1">
      <c r="A42" s="20"/>
      <c r="B42" s="20"/>
      <c r="G42" s="7" t="s">
        <v>99</v>
      </c>
      <c r="H42">
        <v>4</v>
      </c>
    </row>
    <row r="43" spans="1:8" ht="30" customHeight="1" thickBot="1">
      <c r="A43" s="107" t="s">
        <v>95</v>
      </c>
      <c r="B43" s="115"/>
      <c r="G43" s="7" t="s">
        <v>100</v>
      </c>
      <c r="H43">
        <v>5</v>
      </c>
    </row>
    <row r="44" spans="1:8" ht="30" customHeight="1" thickBot="1">
      <c r="A44" s="33" t="s">
        <v>108</v>
      </c>
      <c r="B44" s="31">
        <f>IF(OR(B8="-",B11="-",B14="-",B17="-",B20="-",B23="-",B30="-",B33="-",B36="-",B39="-"),"Presenti campi non compilati",IFERROR(B24*B40,"-"))</f>
        <v>2.1666666666666665</v>
      </c>
    </row>
    <row r="45" spans="1:8" ht="30" customHeight="1" thickBot="1">
      <c r="A45" s="34"/>
      <c r="B45" s="35"/>
    </row>
    <row r="46" spans="1:8" ht="30" customHeight="1" thickBot="1">
      <c r="A46" s="107" t="s">
        <v>112</v>
      </c>
      <c r="B46" s="115"/>
    </row>
    <row r="47" spans="1:8" ht="30" customHeight="1" thickBot="1">
      <c r="A47" s="113" t="s">
        <v>215</v>
      </c>
      <c r="B47" s="114"/>
    </row>
    <row r="48" spans="1:8" ht="12.75" customHeight="1" thickBot="1">
      <c r="G48" s="7" t="s">
        <v>71</v>
      </c>
      <c r="H48" t="s">
        <v>70</v>
      </c>
    </row>
    <row r="49" spans="7:8" ht="7.5" customHeight="1" thickBot="1">
      <c r="G49" s="7" t="s">
        <v>85</v>
      </c>
      <c r="H49">
        <v>0</v>
      </c>
    </row>
    <row r="50" spans="7:8" ht="30" customHeight="1" thickBot="1">
      <c r="G50" s="7" t="s">
        <v>86</v>
      </c>
      <c r="H50">
        <v>1</v>
      </c>
    </row>
    <row r="51" spans="7:8" ht="30" customHeight="1" thickBot="1">
      <c r="G51" s="7" t="s">
        <v>87</v>
      </c>
      <c r="H51">
        <v>2</v>
      </c>
    </row>
    <row r="52" spans="7:8" ht="30" customHeight="1" thickBot="1">
      <c r="G52" s="7" t="s">
        <v>88</v>
      </c>
      <c r="H52">
        <v>3</v>
      </c>
    </row>
    <row r="53" spans="7:8" ht="30" customHeight="1" thickBot="1">
      <c r="G53" s="7" t="s">
        <v>89</v>
      </c>
      <c r="H53">
        <v>4</v>
      </c>
    </row>
    <row r="54" spans="7:8" ht="30" customHeight="1" thickBot="1">
      <c r="G54" s="7" t="s">
        <v>90</v>
      </c>
      <c r="H54">
        <v>5</v>
      </c>
    </row>
    <row r="55" spans="7:8" ht="30" customHeight="1"/>
    <row r="56" spans="7:8" ht="30" customHeight="1" thickBot="1">
      <c r="G56" s="7" t="s">
        <v>71</v>
      </c>
      <c r="H56" t="s">
        <v>70</v>
      </c>
    </row>
    <row r="57" spans="7:8" ht="30" customHeight="1" thickBot="1">
      <c r="G57" s="7" t="s">
        <v>104</v>
      </c>
      <c r="H57">
        <v>1</v>
      </c>
    </row>
    <row r="58" spans="7:8" ht="30" customHeight="1" thickBot="1">
      <c r="G58" s="7" t="s">
        <v>105</v>
      </c>
      <c r="H58">
        <v>2</v>
      </c>
    </row>
    <row r="59" spans="7:8" ht="30" customHeight="1" thickBot="1">
      <c r="G59" s="7" t="s">
        <v>103</v>
      </c>
      <c r="H59">
        <v>3</v>
      </c>
    </row>
    <row r="60" spans="7:8" ht="30" customHeight="1" thickBot="1">
      <c r="G60" s="7" t="s">
        <v>106</v>
      </c>
      <c r="H60">
        <v>4</v>
      </c>
    </row>
    <row r="61" spans="7:8" ht="30" customHeight="1" thickBot="1">
      <c r="G61" s="7" t="s">
        <v>107</v>
      </c>
      <c r="H61">
        <v>5</v>
      </c>
    </row>
    <row r="62" spans="7:8" ht="30" customHeight="1"/>
    <row r="63" spans="7:8" ht="30" customHeight="1"/>
    <row r="64" spans="7:8" ht="30" customHeight="1"/>
    <row r="65" ht="30" customHeight="1"/>
    <row r="66" ht="30" customHeight="1"/>
    <row r="67" ht="30" customHeight="1"/>
    <row r="68" ht="30" customHeight="1"/>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55.xml><?xml version="1.0" encoding="utf-8"?>
<worksheet xmlns="http://schemas.openxmlformats.org/spreadsheetml/2006/main" xmlns:r="http://schemas.openxmlformats.org/officeDocument/2006/relationships">
  <dimension ref="A1:H68"/>
  <sheetViews>
    <sheetView zoomScaleNormal="100" zoomScaleSheetLayoutView="100" workbookViewId="0">
      <selection activeCell="D4" sqref="D4:F4"/>
    </sheetView>
  </sheetViews>
  <sheetFormatPr defaultColWidth="8.85546875" defaultRowHeight="15"/>
  <cols>
    <col min="1" max="1" width="85.7109375" customWidth="1"/>
    <col min="2" max="2" width="42" customWidth="1"/>
    <col min="3" max="3" width="5.42578125" customWidth="1"/>
    <col min="7" max="7" width="43.140625" hidden="1" customWidth="1"/>
    <col min="8" max="8" width="9.140625" hidden="1" customWidth="1"/>
  </cols>
  <sheetData>
    <row r="1" spans="1:8" ht="15.75" thickBot="1"/>
    <row r="2" spans="1:8" ht="24" customHeight="1" thickBot="1">
      <c r="A2" s="14" t="s">
        <v>73</v>
      </c>
      <c r="B2" s="18">
        <v>52</v>
      </c>
      <c r="D2" s="102" t="s">
        <v>74</v>
      </c>
      <c r="E2" s="103"/>
      <c r="F2" s="66" t="s">
        <v>30</v>
      </c>
      <c r="H2" t="s">
        <v>30</v>
      </c>
    </row>
    <row r="3" spans="1:8" ht="45" customHeight="1" thickBot="1">
      <c r="A3" s="109" t="s">
        <v>216</v>
      </c>
      <c r="B3" s="110"/>
      <c r="H3" t="s">
        <v>31</v>
      </c>
    </row>
    <row r="4" spans="1:8" ht="31.5" customHeight="1" thickBot="1">
      <c r="A4" s="107" t="s">
        <v>33</v>
      </c>
      <c r="B4" s="108"/>
      <c r="D4" s="104" t="s">
        <v>75</v>
      </c>
      <c r="E4" s="105"/>
      <c r="F4" s="106"/>
    </row>
    <row r="5" spans="1:8" ht="15.75" thickBot="1">
      <c r="A5" s="16" t="s">
        <v>34</v>
      </c>
      <c r="B5" s="17" t="s">
        <v>35</v>
      </c>
      <c r="G5" s="9" t="s">
        <v>71</v>
      </c>
      <c r="H5" t="s">
        <v>70</v>
      </c>
    </row>
    <row r="6" spans="1:8" ht="30" customHeight="1" thickBot="1">
      <c r="A6" s="100" t="s">
        <v>36</v>
      </c>
      <c r="B6" s="101"/>
      <c r="G6" s="10" t="s">
        <v>38</v>
      </c>
      <c r="H6">
        <v>1</v>
      </c>
    </row>
    <row r="7" spans="1:8" ht="30" customHeight="1" thickBot="1">
      <c r="A7" s="24" t="s">
        <v>37</v>
      </c>
      <c r="B7" s="64" t="s">
        <v>71</v>
      </c>
      <c r="G7" s="8" t="s">
        <v>39</v>
      </c>
      <c r="H7">
        <v>2</v>
      </c>
    </row>
    <row r="8" spans="1:8" ht="30" customHeight="1" thickBot="1">
      <c r="A8" s="23" t="s">
        <v>43</v>
      </c>
      <c r="B8" s="22">
        <v>1</v>
      </c>
      <c r="G8" s="7" t="s">
        <v>40</v>
      </c>
      <c r="H8">
        <v>3</v>
      </c>
    </row>
    <row r="9" spans="1:8" ht="30" customHeight="1" thickBot="1">
      <c r="A9" s="100" t="s">
        <v>44</v>
      </c>
      <c r="B9" s="101"/>
      <c r="G9" s="7" t="s">
        <v>41</v>
      </c>
      <c r="H9">
        <v>4</v>
      </c>
    </row>
    <row r="10" spans="1:8" ht="30" customHeight="1" thickBot="1">
      <c r="A10" s="25" t="s">
        <v>45</v>
      </c>
      <c r="B10" s="65" t="s">
        <v>71</v>
      </c>
      <c r="G10" s="7" t="s">
        <v>42</v>
      </c>
      <c r="H10">
        <v>5</v>
      </c>
    </row>
    <row r="11" spans="1:8" ht="30" customHeight="1" thickBot="1">
      <c r="A11" s="26" t="s">
        <v>43</v>
      </c>
      <c r="B11" s="22">
        <v>5</v>
      </c>
    </row>
    <row r="12" spans="1:8" ht="30" customHeight="1">
      <c r="A12" s="100" t="s">
        <v>48</v>
      </c>
      <c r="B12" s="101"/>
      <c r="G12" s="12"/>
    </row>
    <row r="13" spans="1:8" ht="30" customHeight="1" thickBot="1">
      <c r="A13" s="27" t="s">
        <v>49</v>
      </c>
      <c r="B13" s="65" t="s">
        <v>71</v>
      </c>
      <c r="G13" s="7" t="s">
        <v>71</v>
      </c>
      <c r="H13" t="s">
        <v>70</v>
      </c>
    </row>
    <row r="14" spans="1:8" ht="30" customHeight="1" thickBot="1">
      <c r="A14" s="26" t="s">
        <v>43</v>
      </c>
      <c r="B14" s="22">
        <v>3</v>
      </c>
      <c r="G14" s="7" t="s">
        <v>46</v>
      </c>
      <c r="H14">
        <v>2</v>
      </c>
    </row>
    <row r="15" spans="1:8" ht="30" customHeight="1" thickBot="1">
      <c r="A15" s="100" t="s">
        <v>53</v>
      </c>
      <c r="B15" s="101"/>
      <c r="G15" s="7" t="s">
        <v>47</v>
      </c>
      <c r="H15">
        <v>5</v>
      </c>
    </row>
    <row r="16" spans="1:8" ht="39" customHeight="1">
      <c r="A16" s="28" t="s">
        <v>54</v>
      </c>
      <c r="B16" s="64" t="s">
        <v>71</v>
      </c>
    </row>
    <row r="17" spans="1:8" ht="30" customHeight="1" thickBot="1">
      <c r="A17" s="15" t="s">
        <v>43</v>
      </c>
      <c r="B17" s="30">
        <v>3</v>
      </c>
      <c r="G17" s="7" t="s">
        <v>71</v>
      </c>
      <c r="H17" t="s">
        <v>70</v>
      </c>
    </row>
    <row r="18" spans="1:8" ht="30" customHeight="1" thickBot="1">
      <c r="A18" s="100" t="s">
        <v>58</v>
      </c>
      <c r="B18" s="101"/>
      <c r="G18" s="11" t="s">
        <v>50</v>
      </c>
      <c r="H18">
        <v>1</v>
      </c>
    </row>
    <row r="19" spans="1:8" ht="30" customHeight="1" thickBot="1">
      <c r="A19" s="29" t="s">
        <v>72</v>
      </c>
      <c r="B19" s="64" t="s">
        <v>71</v>
      </c>
      <c r="G19" s="11" t="s">
        <v>51</v>
      </c>
      <c r="H19">
        <v>3</v>
      </c>
    </row>
    <row r="20" spans="1:8" ht="30" customHeight="1" thickBot="1">
      <c r="A20" s="15" t="s">
        <v>43</v>
      </c>
      <c r="B20" s="30">
        <v>1</v>
      </c>
      <c r="G20" s="11" t="s">
        <v>52</v>
      </c>
      <c r="H20">
        <v>5</v>
      </c>
    </row>
    <row r="21" spans="1:8" ht="30" customHeight="1">
      <c r="A21" s="100" t="s">
        <v>61</v>
      </c>
      <c r="B21" s="101"/>
    </row>
    <row r="22" spans="1:8" ht="30" customHeight="1" thickBot="1">
      <c r="A22" s="29" t="s">
        <v>62</v>
      </c>
      <c r="B22" s="64" t="s">
        <v>71</v>
      </c>
      <c r="G22" s="7" t="s">
        <v>71</v>
      </c>
      <c r="H22" t="s">
        <v>70</v>
      </c>
    </row>
    <row r="23" spans="1:8" ht="30" customHeight="1" thickBot="1">
      <c r="A23" s="15" t="s">
        <v>43</v>
      </c>
      <c r="B23" s="30">
        <v>2</v>
      </c>
      <c r="G23" s="11" t="s">
        <v>55</v>
      </c>
      <c r="H23">
        <v>1</v>
      </c>
    </row>
    <row r="24" spans="1:8" ht="30" customHeight="1" thickBot="1">
      <c r="A24" s="19" t="s">
        <v>68</v>
      </c>
      <c r="B24" s="31">
        <f>IFERROR((B8+B11+B14+B17+B20+B23)/6,"-")</f>
        <v>2.5</v>
      </c>
      <c r="G24" s="13" t="s">
        <v>56</v>
      </c>
      <c r="H24">
        <v>3</v>
      </c>
    </row>
    <row r="25" spans="1:8" ht="30" customHeight="1" thickBot="1">
      <c r="A25" s="111" t="s">
        <v>69</v>
      </c>
      <c r="B25" s="112"/>
      <c r="G25" s="11" t="s">
        <v>57</v>
      </c>
      <c r="H25">
        <v>5</v>
      </c>
    </row>
    <row r="26" spans="1:8" ht="9.75" customHeight="1" thickBot="1"/>
    <row r="27" spans="1:8" ht="30" customHeight="1" thickBot="1">
      <c r="A27" s="107" t="s">
        <v>78</v>
      </c>
      <c r="B27" s="108"/>
      <c r="G27" s="7" t="s">
        <v>71</v>
      </c>
      <c r="H27" t="s">
        <v>70</v>
      </c>
    </row>
    <row r="28" spans="1:8" ht="30" customHeight="1" thickBot="1">
      <c r="A28" s="100" t="s">
        <v>79</v>
      </c>
      <c r="B28" s="101"/>
      <c r="G28" s="11" t="s">
        <v>59</v>
      </c>
      <c r="H28">
        <v>1</v>
      </c>
    </row>
    <row r="29" spans="1:8" ht="66.75" customHeight="1" thickBot="1">
      <c r="A29" s="29" t="s">
        <v>80</v>
      </c>
      <c r="B29" s="64" t="s">
        <v>71</v>
      </c>
      <c r="G29" s="11" t="s">
        <v>60</v>
      </c>
      <c r="H29">
        <v>5</v>
      </c>
    </row>
    <row r="30" spans="1:8" ht="30" customHeight="1" thickBot="1">
      <c r="A30" s="15" t="s">
        <v>43</v>
      </c>
      <c r="B30" s="30">
        <v>1</v>
      </c>
    </row>
    <row r="31" spans="1:8" ht="30" customHeight="1" thickBot="1">
      <c r="A31" s="100" t="s">
        <v>81</v>
      </c>
      <c r="B31" s="101"/>
      <c r="G31" s="7" t="s">
        <v>71</v>
      </c>
      <c r="H31" t="s">
        <v>70</v>
      </c>
    </row>
    <row r="32" spans="1:8" ht="42" customHeight="1" thickBot="1">
      <c r="A32" s="29" t="s">
        <v>82</v>
      </c>
      <c r="B32" s="64" t="s">
        <v>71</v>
      </c>
      <c r="G32" s="11" t="s">
        <v>63</v>
      </c>
      <c r="H32">
        <v>1</v>
      </c>
    </row>
    <row r="33" spans="1:8" ht="43.5" customHeight="1" thickBot="1">
      <c r="A33" s="15" t="s">
        <v>43</v>
      </c>
      <c r="B33" s="30">
        <v>1</v>
      </c>
      <c r="G33" s="11" t="s">
        <v>64</v>
      </c>
      <c r="H33">
        <v>2</v>
      </c>
    </row>
    <row r="34" spans="1:8" ht="30" customHeight="1" thickBot="1">
      <c r="A34" s="100" t="s">
        <v>83</v>
      </c>
      <c r="B34" s="101"/>
      <c r="G34" s="11" t="s">
        <v>65</v>
      </c>
      <c r="H34">
        <v>3</v>
      </c>
    </row>
    <row r="35" spans="1:8" ht="30" customHeight="1" thickBot="1">
      <c r="A35" s="29" t="s">
        <v>84</v>
      </c>
      <c r="B35" s="64" t="s">
        <v>71</v>
      </c>
      <c r="G35" s="11" t="s">
        <v>66</v>
      </c>
      <c r="H35">
        <v>4</v>
      </c>
    </row>
    <row r="36" spans="1:8" ht="30" customHeight="1" thickBot="1">
      <c r="A36" s="15" t="s">
        <v>43</v>
      </c>
      <c r="B36" s="30">
        <v>0</v>
      </c>
      <c r="G36" s="11" t="s">
        <v>67</v>
      </c>
      <c r="H36">
        <v>5</v>
      </c>
    </row>
    <row r="37" spans="1:8" ht="30" customHeight="1">
      <c r="A37" s="100" t="s">
        <v>91</v>
      </c>
      <c r="B37" s="101"/>
    </row>
    <row r="38" spans="1:8" ht="30" customHeight="1" thickBot="1">
      <c r="A38" s="29" t="s">
        <v>92</v>
      </c>
      <c r="B38" s="64" t="s">
        <v>71</v>
      </c>
      <c r="G38" s="7" t="s">
        <v>71</v>
      </c>
      <c r="H38" t="s">
        <v>70</v>
      </c>
    </row>
    <row r="39" spans="1:8" ht="30" customHeight="1" thickBot="1">
      <c r="A39" s="15" t="s">
        <v>43</v>
      </c>
      <c r="B39" s="30">
        <v>2</v>
      </c>
      <c r="G39" s="7" t="s">
        <v>96</v>
      </c>
      <c r="H39">
        <v>1</v>
      </c>
    </row>
    <row r="40" spans="1:8" ht="30" customHeight="1" thickBot="1">
      <c r="A40" s="32" t="s">
        <v>93</v>
      </c>
      <c r="B40" s="31">
        <f>IFERROR((B30+B33+B36+B39)/4,"-")</f>
        <v>1</v>
      </c>
      <c r="G40" s="7" t="s">
        <v>97</v>
      </c>
      <c r="H40">
        <v>2</v>
      </c>
    </row>
    <row r="41" spans="1:8" ht="30" customHeight="1" thickBot="1">
      <c r="A41" s="111" t="s">
        <v>94</v>
      </c>
      <c r="B41" s="112"/>
      <c r="G41" s="7" t="s">
        <v>98</v>
      </c>
      <c r="H41">
        <v>3</v>
      </c>
    </row>
    <row r="42" spans="1:8" ht="30" customHeight="1" thickBot="1">
      <c r="A42" s="20"/>
      <c r="B42" s="20"/>
      <c r="G42" s="7" t="s">
        <v>99</v>
      </c>
      <c r="H42">
        <v>4</v>
      </c>
    </row>
    <row r="43" spans="1:8" ht="30" customHeight="1" thickBot="1">
      <c r="A43" s="107" t="s">
        <v>95</v>
      </c>
      <c r="B43" s="115"/>
      <c r="G43" s="7" t="s">
        <v>100</v>
      </c>
      <c r="H43">
        <v>5</v>
      </c>
    </row>
    <row r="44" spans="1:8" ht="30" customHeight="1" thickBot="1">
      <c r="A44" s="33" t="s">
        <v>108</v>
      </c>
      <c r="B44" s="31">
        <f>IF(OR(B8="-",B11="-",B14="-",B17="-",B20="-",B23="-",B30="-",B33="-",B36="-",B39="-"),"Presenti campi non compilati",IFERROR(B24*B40,"-"))</f>
        <v>2.5</v>
      </c>
    </row>
    <row r="45" spans="1:8" ht="30" customHeight="1" thickBot="1">
      <c r="A45" s="34"/>
      <c r="B45" s="35"/>
    </row>
    <row r="46" spans="1:8" ht="30" customHeight="1" thickBot="1">
      <c r="A46" s="107" t="s">
        <v>112</v>
      </c>
      <c r="B46" s="115"/>
    </row>
    <row r="47" spans="1:8" ht="63.75" customHeight="1" thickBot="1">
      <c r="A47" s="113" t="s">
        <v>353</v>
      </c>
      <c r="B47" s="114"/>
    </row>
    <row r="48" spans="1:8" ht="12.75" customHeight="1" thickBot="1">
      <c r="G48" s="7" t="s">
        <v>71</v>
      </c>
      <c r="H48" t="s">
        <v>70</v>
      </c>
    </row>
    <row r="49" spans="7:8" ht="7.5" customHeight="1" thickBot="1">
      <c r="G49" s="7" t="s">
        <v>85</v>
      </c>
      <c r="H49">
        <v>0</v>
      </c>
    </row>
    <row r="50" spans="7:8" ht="30" customHeight="1" thickBot="1">
      <c r="G50" s="7" t="s">
        <v>86</v>
      </c>
      <c r="H50">
        <v>1</v>
      </c>
    </row>
    <row r="51" spans="7:8" ht="30" customHeight="1" thickBot="1">
      <c r="G51" s="7" t="s">
        <v>87</v>
      </c>
      <c r="H51">
        <v>2</v>
      </c>
    </row>
    <row r="52" spans="7:8" ht="30" customHeight="1" thickBot="1">
      <c r="G52" s="7" t="s">
        <v>88</v>
      </c>
      <c r="H52">
        <v>3</v>
      </c>
    </row>
    <row r="53" spans="7:8" ht="30" customHeight="1" thickBot="1">
      <c r="G53" s="7" t="s">
        <v>89</v>
      </c>
      <c r="H53">
        <v>4</v>
      </c>
    </row>
    <row r="54" spans="7:8" ht="30" customHeight="1" thickBot="1">
      <c r="G54" s="7" t="s">
        <v>90</v>
      </c>
      <c r="H54">
        <v>5</v>
      </c>
    </row>
    <row r="55" spans="7:8" ht="30" customHeight="1"/>
    <row r="56" spans="7:8" ht="30" customHeight="1" thickBot="1">
      <c r="G56" s="7" t="s">
        <v>71</v>
      </c>
      <c r="H56" t="s">
        <v>70</v>
      </c>
    </row>
    <row r="57" spans="7:8" ht="30" customHeight="1" thickBot="1">
      <c r="G57" s="7" t="s">
        <v>104</v>
      </c>
      <c r="H57">
        <v>1</v>
      </c>
    </row>
    <row r="58" spans="7:8" ht="30" customHeight="1" thickBot="1">
      <c r="G58" s="7" t="s">
        <v>105</v>
      </c>
      <c r="H58">
        <v>2</v>
      </c>
    </row>
    <row r="59" spans="7:8" ht="30" customHeight="1" thickBot="1">
      <c r="G59" s="7" t="s">
        <v>103</v>
      </c>
      <c r="H59">
        <v>3</v>
      </c>
    </row>
    <row r="60" spans="7:8" ht="30" customHeight="1" thickBot="1">
      <c r="G60" s="7" t="s">
        <v>106</v>
      </c>
      <c r="H60">
        <v>4</v>
      </c>
    </row>
    <row r="61" spans="7:8" ht="30" customHeight="1" thickBot="1">
      <c r="G61" s="7" t="s">
        <v>107</v>
      </c>
      <c r="H61">
        <v>5</v>
      </c>
    </row>
    <row r="62" spans="7:8" ht="30" customHeight="1"/>
    <row r="63" spans="7:8" ht="30" customHeight="1"/>
    <row r="64" spans="7:8" ht="30" customHeight="1"/>
    <row r="65" ht="30" customHeight="1"/>
    <row r="66" ht="30" customHeight="1"/>
    <row r="67" ht="30" customHeight="1"/>
    <row r="68" ht="30" customHeight="1"/>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disablePrompts="1"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56.xml><?xml version="1.0" encoding="utf-8"?>
<worksheet xmlns="http://schemas.openxmlformats.org/spreadsheetml/2006/main" xmlns:r="http://schemas.openxmlformats.org/officeDocument/2006/relationships">
  <dimension ref="A1:H68"/>
  <sheetViews>
    <sheetView topLeftCell="A46" zoomScaleNormal="100" zoomScaleSheetLayoutView="100" workbookViewId="0">
      <selection activeCell="A47" sqref="A47:B47"/>
    </sheetView>
  </sheetViews>
  <sheetFormatPr defaultColWidth="8.85546875" defaultRowHeight="15"/>
  <cols>
    <col min="1" max="1" width="85.7109375" customWidth="1"/>
    <col min="2" max="2" width="42" customWidth="1"/>
    <col min="3" max="3" width="5.42578125" customWidth="1"/>
    <col min="7" max="7" width="43.140625" hidden="1" customWidth="1"/>
    <col min="8" max="8" width="9.140625" hidden="1" customWidth="1"/>
  </cols>
  <sheetData>
    <row r="1" spans="1:8" ht="15.75" thickBot="1"/>
    <row r="2" spans="1:8" ht="24" customHeight="1" thickBot="1">
      <c r="A2" s="14" t="s">
        <v>73</v>
      </c>
      <c r="B2" s="18">
        <v>53</v>
      </c>
      <c r="D2" s="102" t="s">
        <v>74</v>
      </c>
      <c r="E2" s="103"/>
      <c r="F2" s="66" t="s">
        <v>30</v>
      </c>
      <c r="H2" t="s">
        <v>30</v>
      </c>
    </row>
    <row r="3" spans="1:8" ht="45" customHeight="1" thickBot="1">
      <c r="A3" s="109" t="s">
        <v>217</v>
      </c>
      <c r="B3" s="110"/>
      <c r="H3" t="s">
        <v>31</v>
      </c>
    </row>
    <row r="4" spans="1:8" ht="31.5" customHeight="1" thickBot="1">
      <c r="A4" s="107" t="s">
        <v>33</v>
      </c>
      <c r="B4" s="108"/>
      <c r="D4" s="104" t="s">
        <v>75</v>
      </c>
      <c r="E4" s="105"/>
      <c r="F4" s="106"/>
    </row>
    <row r="5" spans="1:8" ht="15.75" thickBot="1">
      <c r="A5" s="16" t="s">
        <v>34</v>
      </c>
      <c r="B5" s="17" t="s">
        <v>35</v>
      </c>
      <c r="G5" s="9" t="s">
        <v>71</v>
      </c>
      <c r="H5" t="s">
        <v>70</v>
      </c>
    </row>
    <row r="6" spans="1:8" ht="30" customHeight="1" thickBot="1">
      <c r="A6" s="100" t="s">
        <v>36</v>
      </c>
      <c r="B6" s="101"/>
      <c r="G6" s="10" t="s">
        <v>38</v>
      </c>
      <c r="H6">
        <v>1</v>
      </c>
    </row>
    <row r="7" spans="1:8" ht="30" customHeight="1" thickBot="1">
      <c r="A7" s="24" t="s">
        <v>37</v>
      </c>
      <c r="B7" s="64" t="s">
        <v>71</v>
      </c>
      <c r="G7" s="8" t="s">
        <v>39</v>
      </c>
      <c r="H7">
        <v>2</v>
      </c>
    </row>
    <row r="8" spans="1:8" ht="30" customHeight="1" thickBot="1">
      <c r="A8" s="23" t="s">
        <v>43</v>
      </c>
      <c r="B8" s="22">
        <v>1</v>
      </c>
      <c r="G8" s="7" t="s">
        <v>40</v>
      </c>
      <c r="H8">
        <v>3</v>
      </c>
    </row>
    <row r="9" spans="1:8" ht="30" customHeight="1" thickBot="1">
      <c r="A9" s="100" t="s">
        <v>44</v>
      </c>
      <c r="B9" s="101"/>
      <c r="G9" s="7" t="s">
        <v>41</v>
      </c>
      <c r="H9">
        <v>4</v>
      </c>
    </row>
    <row r="10" spans="1:8" ht="30" customHeight="1" thickBot="1">
      <c r="A10" s="25" t="s">
        <v>45</v>
      </c>
      <c r="B10" s="65" t="s">
        <v>71</v>
      </c>
      <c r="G10" s="7" t="s">
        <v>42</v>
      </c>
      <c r="H10">
        <v>5</v>
      </c>
    </row>
    <row r="11" spans="1:8" ht="30" customHeight="1" thickBot="1">
      <c r="A11" s="26" t="s">
        <v>43</v>
      </c>
      <c r="B11" s="22">
        <v>5</v>
      </c>
    </row>
    <row r="12" spans="1:8" ht="30" customHeight="1">
      <c r="A12" s="100" t="s">
        <v>48</v>
      </c>
      <c r="B12" s="101"/>
      <c r="G12" s="12"/>
    </row>
    <row r="13" spans="1:8" ht="30" customHeight="1" thickBot="1">
      <c r="A13" s="27" t="s">
        <v>49</v>
      </c>
      <c r="B13" s="65" t="s">
        <v>71</v>
      </c>
      <c r="G13" s="7" t="s">
        <v>71</v>
      </c>
      <c r="H13" t="s">
        <v>70</v>
      </c>
    </row>
    <row r="14" spans="1:8" ht="30" customHeight="1" thickBot="1">
      <c r="A14" s="26" t="s">
        <v>43</v>
      </c>
      <c r="B14" s="22">
        <v>3</v>
      </c>
      <c r="G14" s="7" t="s">
        <v>46</v>
      </c>
      <c r="H14">
        <v>2</v>
      </c>
    </row>
    <row r="15" spans="1:8" ht="30" customHeight="1" thickBot="1">
      <c r="A15" s="100" t="s">
        <v>53</v>
      </c>
      <c r="B15" s="101"/>
      <c r="G15" s="7" t="s">
        <v>47</v>
      </c>
      <c r="H15">
        <v>5</v>
      </c>
    </row>
    <row r="16" spans="1:8" ht="39" customHeight="1">
      <c r="A16" s="28" t="s">
        <v>54</v>
      </c>
      <c r="B16" s="64" t="s">
        <v>71</v>
      </c>
    </row>
    <row r="17" spans="1:8" ht="30" customHeight="1" thickBot="1">
      <c r="A17" s="15" t="s">
        <v>43</v>
      </c>
      <c r="B17" s="30">
        <v>3</v>
      </c>
      <c r="G17" s="7" t="s">
        <v>71</v>
      </c>
      <c r="H17" t="s">
        <v>70</v>
      </c>
    </row>
    <row r="18" spans="1:8" ht="30" customHeight="1" thickBot="1">
      <c r="A18" s="100" t="s">
        <v>58</v>
      </c>
      <c r="B18" s="101"/>
      <c r="G18" s="11" t="s">
        <v>50</v>
      </c>
      <c r="H18">
        <v>1</v>
      </c>
    </row>
    <row r="19" spans="1:8" ht="30" customHeight="1" thickBot="1">
      <c r="A19" s="29" t="s">
        <v>72</v>
      </c>
      <c r="B19" s="64" t="s">
        <v>71</v>
      </c>
      <c r="G19" s="11" t="s">
        <v>51</v>
      </c>
      <c r="H19">
        <v>3</v>
      </c>
    </row>
    <row r="20" spans="1:8" ht="30" customHeight="1" thickBot="1">
      <c r="A20" s="15" t="s">
        <v>43</v>
      </c>
      <c r="B20" s="30">
        <v>1</v>
      </c>
      <c r="G20" s="11" t="s">
        <v>52</v>
      </c>
      <c r="H20">
        <v>5</v>
      </c>
    </row>
    <row r="21" spans="1:8" ht="30" customHeight="1">
      <c r="A21" s="100" t="s">
        <v>61</v>
      </c>
      <c r="B21" s="101"/>
    </row>
    <row r="22" spans="1:8" ht="30" customHeight="1" thickBot="1">
      <c r="A22" s="29" t="s">
        <v>62</v>
      </c>
      <c r="B22" s="64" t="s">
        <v>71</v>
      </c>
      <c r="G22" s="7" t="s">
        <v>71</v>
      </c>
      <c r="H22" t="s">
        <v>70</v>
      </c>
    </row>
    <row r="23" spans="1:8" ht="30" customHeight="1" thickBot="1">
      <c r="A23" s="15" t="s">
        <v>43</v>
      </c>
      <c r="B23" s="30">
        <v>2</v>
      </c>
      <c r="G23" s="11" t="s">
        <v>55</v>
      </c>
      <c r="H23">
        <v>1</v>
      </c>
    </row>
    <row r="24" spans="1:8" ht="30" customHeight="1" thickBot="1">
      <c r="A24" s="19" t="s">
        <v>68</v>
      </c>
      <c r="B24" s="31">
        <f>IFERROR((B8+B11+B14+B17+B20+B23)/6,"-")</f>
        <v>2.5</v>
      </c>
      <c r="G24" s="13" t="s">
        <v>56</v>
      </c>
      <c r="H24">
        <v>3</v>
      </c>
    </row>
    <row r="25" spans="1:8" ht="30" customHeight="1" thickBot="1">
      <c r="A25" s="111" t="s">
        <v>69</v>
      </c>
      <c r="B25" s="112"/>
      <c r="G25" s="11" t="s">
        <v>57</v>
      </c>
      <c r="H25">
        <v>5</v>
      </c>
    </row>
    <row r="26" spans="1:8" ht="9.75" customHeight="1" thickBot="1"/>
    <row r="27" spans="1:8" ht="30" customHeight="1" thickBot="1">
      <c r="A27" s="107" t="s">
        <v>78</v>
      </c>
      <c r="B27" s="108"/>
      <c r="G27" s="7" t="s">
        <v>71</v>
      </c>
      <c r="H27" t="s">
        <v>70</v>
      </c>
    </row>
    <row r="28" spans="1:8" ht="30" customHeight="1" thickBot="1">
      <c r="A28" s="100" t="s">
        <v>79</v>
      </c>
      <c r="B28" s="101"/>
      <c r="G28" s="11" t="s">
        <v>59</v>
      </c>
      <c r="H28">
        <v>1</v>
      </c>
    </row>
    <row r="29" spans="1:8" ht="66.75" customHeight="1" thickBot="1">
      <c r="A29" s="29" t="s">
        <v>80</v>
      </c>
      <c r="B29" s="64" t="s">
        <v>71</v>
      </c>
      <c r="G29" s="11" t="s">
        <v>60</v>
      </c>
      <c r="H29">
        <v>5</v>
      </c>
    </row>
    <row r="30" spans="1:8" ht="30" customHeight="1" thickBot="1">
      <c r="A30" s="15" t="s">
        <v>43</v>
      </c>
      <c r="B30" s="30">
        <v>1</v>
      </c>
    </row>
    <row r="31" spans="1:8" ht="30" customHeight="1" thickBot="1">
      <c r="A31" s="100" t="s">
        <v>81</v>
      </c>
      <c r="B31" s="101"/>
      <c r="G31" s="7" t="s">
        <v>71</v>
      </c>
      <c r="H31" t="s">
        <v>70</v>
      </c>
    </row>
    <row r="32" spans="1:8" ht="42" customHeight="1" thickBot="1">
      <c r="A32" s="29" t="s">
        <v>82</v>
      </c>
      <c r="B32" s="64" t="s">
        <v>71</v>
      </c>
      <c r="G32" s="11" t="s">
        <v>63</v>
      </c>
      <c r="H32">
        <v>1</v>
      </c>
    </row>
    <row r="33" spans="1:8" ht="43.5" customHeight="1" thickBot="1">
      <c r="A33" s="15" t="s">
        <v>43</v>
      </c>
      <c r="B33" s="30">
        <v>1</v>
      </c>
      <c r="G33" s="11" t="s">
        <v>64</v>
      </c>
      <c r="H33">
        <v>2</v>
      </c>
    </row>
    <row r="34" spans="1:8" ht="30" customHeight="1" thickBot="1">
      <c r="A34" s="100" t="s">
        <v>83</v>
      </c>
      <c r="B34" s="101"/>
      <c r="G34" s="11" t="s">
        <v>65</v>
      </c>
      <c r="H34">
        <v>3</v>
      </c>
    </row>
    <row r="35" spans="1:8" ht="30" customHeight="1" thickBot="1">
      <c r="A35" s="29" t="s">
        <v>84</v>
      </c>
      <c r="B35" s="64" t="s">
        <v>71</v>
      </c>
      <c r="G35" s="11" t="s">
        <v>66</v>
      </c>
      <c r="H35">
        <v>4</v>
      </c>
    </row>
    <row r="36" spans="1:8" ht="30" customHeight="1" thickBot="1">
      <c r="A36" s="15" t="s">
        <v>43</v>
      </c>
      <c r="B36" s="30">
        <v>0</v>
      </c>
      <c r="G36" s="11" t="s">
        <v>67</v>
      </c>
      <c r="H36">
        <v>5</v>
      </c>
    </row>
    <row r="37" spans="1:8" ht="30" customHeight="1">
      <c r="A37" s="100" t="s">
        <v>91</v>
      </c>
      <c r="B37" s="101"/>
    </row>
    <row r="38" spans="1:8" ht="30" customHeight="1" thickBot="1">
      <c r="A38" s="29" t="s">
        <v>92</v>
      </c>
      <c r="B38" s="64" t="s">
        <v>71</v>
      </c>
      <c r="G38" s="7" t="s">
        <v>71</v>
      </c>
      <c r="H38" t="s">
        <v>70</v>
      </c>
    </row>
    <row r="39" spans="1:8" ht="30" customHeight="1" thickBot="1">
      <c r="A39" s="15" t="s">
        <v>43</v>
      </c>
      <c r="B39" s="30">
        <v>2</v>
      </c>
      <c r="G39" s="7" t="s">
        <v>96</v>
      </c>
      <c r="H39">
        <v>1</v>
      </c>
    </row>
    <row r="40" spans="1:8" ht="30" customHeight="1" thickBot="1">
      <c r="A40" s="32" t="s">
        <v>93</v>
      </c>
      <c r="B40" s="31">
        <f>IFERROR((B30+B33+B36+B39)/4,"-")</f>
        <v>1</v>
      </c>
      <c r="G40" s="7" t="s">
        <v>97</v>
      </c>
      <c r="H40">
        <v>2</v>
      </c>
    </row>
    <row r="41" spans="1:8" ht="30" customHeight="1" thickBot="1">
      <c r="A41" s="111" t="s">
        <v>94</v>
      </c>
      <c r="B41" s="112"/>
      <c r="G41" s="7" t="s">
        <v>98</v>
      </c>
      <c r="H41">
        <v>3</v>
      </c>
    </row>
    <row r="42" spans="1:8" ht="30" customHeight="1" thickBot="1">
      <c r="A42" s="20"/>
      <c r="B42" s="20"/>
      <c r="G42" s="7" t="s">
        <v>99</v>
      </c>
      <c r="H42">
        <v>4</v>
      </c>
    </row>
    <row r="43" spans="1:8" ht="30" customHeight="1" thickBot="1">
      <c r="A43" s="107" t="s">
        <v>95</v>
      </c>
      <c r="B43" s="115"/>
      <c r="G43" s="7" t="s">
        <v>100</v>
      </c>
      <c r="H43">
        <v>5</v>
      </c>
    </row>
    <row r="44" spans="1:8" ht="30" customHeight="1" thickBot="1">
      <c r="A44" s="33" t="s">
        <v>108</v>
      </c>
      <c r="B44" s="31">
        <f>IF(OR(B8="-",B11="-",B14="-",B17="-",B20="-",B23="-",B30="-",B33="-",B36="-",B39="-"),"Presenti campi non compilati",IFERROR(B24*B40,"-"))</f>
        <v>2.5</v>
      </c>
    </row>
    <row r="45" spans="1:8" ht="30" customHeight="1" thickBot="1">
      <c r="A45" s="34"/>
      <c r="B45" s="35"/>
    </row>
    <row r="46" spans="1:8" ht="30" customHeight="1" thickBot="1">
      <c r="A46" s="107" t="s">
        <v>112</v>
      </c>
      <c r="B46" s="115"/>
    </row>
    <row r="47" spans="1:8" ht="30" customHeight="1" thickBot="1">
      <c r="A47" s="113" t="s">
        <v>229</v>
      </c>
      <c r="B47" s="114"/>
    </row>
    <row r="48" spans="1:8" ht="12.75" customHeight="1" thickBot="1">
      <c r="G48" s="7" t="s">
        <v>71</v>
      </c>
      <c r="H48" t="s">
        <v>70</v>
      </c>
    </row>
    <row r="49" spans="7:8" ht="7.5" customHeight="1" thickBot="1">
      <c r="G49" s="7" t="s">
        <v>85</v>
      </c>
      <c r="H49">
        <v>0</v>
      </c>
    </row>
    <row r="50" spans="7:8" ht="30" customHeight="1" thickBot="1">
      <c r="G50" s="7" t="s">
        <v>86</v>
      </c>
      <c r="H50">
        <v>1</v>
      </c>
    </row>
    <row r="51" spans="7:8" ht="30" customHeight="1" thickBot="1">
      <c r="G51" s="7" t="s">
        <v>87</v>
      </c>
      <c r="H51">
        <v>2</v>
      </c>
    </row>
    <row r="52" spans="7:8" ht="30" customHeight="1" thickBot="1">
      <c r="G52" s="7" t="s">
        <v>88</v>
      </c>
      <c r="H52">
        <v>3</v>
      </c>
    </row>
    <row r="53" spans="7:8" ht="30" customHeight="1" thickBot="1">
      <c r="G53" s="7" t="s">
        <v>89</v>
      </c>
      <c r="H53">
        <v>4</v>
      </c>
    </row>
    <row r="54" spans="7:8" ht="30" customHeight="1" thickBot="1">
      <c r="G54" s="7" t="s">
        <v>90</v>
      </c>
      <c r="H54">
        <v>5</v>
      </c>
    </row>
    <row r="55" spans="7:8" ht="30" customHeight="1"/>
    <row r="56" spans="7:8" ht="30" customHeight="1" thickBot="1">
      <c r="G56" s="7" t="s">
        <v>71</v>
      </c>
      <c r="H56" t="s">
        <v>70</v>
      </c>
    </row>
    <row r="57" spans="7:8" ht="30" customHeight="1" thickBot="1">
      <c r="G57" s="7" t="s">
        <v>104</v>
      </c>
      <c r="H57">
        <v>1</v>
      </c>
    </row>
    <row r="58" spans="7:8" ht="30" customHeight="1" thickBot="1">
      <c r="G58" s="7" t="s">
        <v>105</v>
      </c>
      <c r="H58">
        <v>2</v>
      </c>
    </row>
    <row r="59" spans="7:8" ht="30" customHeight="1" thickBot="1">
      <c r="G59" s="7" t="s">
        <v>103</v>
      </c>
      <c r="H59">
        <v>3</v>
      </c>
    </row>
    <row r="60" spans="7:8" ht="30" customHeight="1" thickBot="1">
      <c r="G60" s="7" t="s">
        <v>106</v>
      </c>
      <c r="H60">
        <v>4</v>
      </c>
    </row>
    <row r="61" spans="7:8" ht="30" customHeight="1" thickBot="1">
      <c r="G61" s="7" t="s">
        <v>107</v>
      </c>
      <c r="H61">
        <v>5</v>
      </c>
    </row>
    <row r="62" spans="7:8" ht="30" customHeight="1"/>
    <row r="63" spans="7:8" ht="30" customHeight="1"/>
    <row r="64" spans="7:8" ht="30" customHeight="1"/>
    <row r="65" ht="30" customHeight="1"/>
    <row r="66" ht="30" customHeight="1"/>
    <row r="67" ht="30" customHeight="1"/>
    <row r="68" ht="30" customHeight="1"/>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57.xml><?xml version="1.0" encoding="utf-8"?>
<worksheet xmlns="http://schemas.openxmlformats.org/spreadsheetml/2006/main" xmlns:r="http://schemas.openxmlformats.org/officeDocument/2006/relationships">
  <dimension ref="A1:H68"/>
  <sheetViews>
    <sheetView topLeftCell="A31" zoomScaleNormal="100" zoomScaleSheetLayoutView="100" workbookViewId="0">
      <selection activeCell="A47" sqref="A47:B47"/>
    </sheetView>
  </sheetViews>
  <sheetFormatPr defaultColWidth="8.85546875" defaultRowHeight="15"/>
  <cols>
    <col min="1" max="1" width="85.7109375" customWidth="1"/>
    <col min="2" max="2" width="42" customWidth="1"/>
    <col min="3" max="3" width="5.42578125" customWidth="1"/>
    <col min="7" max="7" width="43.140625" hidden="1" customWidth="1"/>
    <col min="8" max="8" width="9.140625" hidden="1" customWidth="1"/>
  </cols>
  <sheetData>
    <row r="1" spans="1:8" ht="15.75" thickBot="1"/>
    <row r="2" spans="1:8" ht="24" customHeight="1" thickBot="1">
      <c r="A2" s="14" t="s">
        <v>73</v>
      </c>
      <c r="B2" s="18">
        <v>54</v>
      </c>
      <c r="D2" s="102" t="s">
        <v>74</v>
      </c>
      <c r="E2" s="103"/>
      <c r="F2" s="66" t="s">
        <v>30</v>
      </c>
      <c r="H2" t="s">
        <v>30</v>
      </c>
    </row>
    <row r="3" spans="1:8" ht="45" customHeight="1" thickBot="1">
      <c r="A3" s="109" t="s">
        <v>245</v>
      </c>
      <c r="B3" s="110"/>
      <c r="H3" t="s">
        <v>31</v>
      </c>
    </row>
    <row r="4" spans="1:8" ht="31.5" customHeight="1" thickBot="1">
      <c r="A4" s="107" t="s">
        <v>33</v>
      </c>
      <c r="B4" s="108"/>
      <c r="D4" s="104" t="s">
        <v>75</v>
      </c>
      <c r="E4" s="105"/>
      <c r="F4" s="106"/>
    </row>
    <row r="5" spans="1:8" ht="15.75" thickBot="1">
      <c r="A5" s="16" t="s">
        <v>34</v>
      </c>
      <c r="B5" s="17" t="s">
        <v>35</v>
      </c>
      <c r="G5" s="9" t="s">
        <v>71</v>
      </c>
      <c r="H5" t="s">
        <v>70</v>
      </c>
    </row>
    <row r="6" spans="1:8" ht="30" customHeight="1" thickBot="1">
      <c r="A6" s="100" t="s">
        <v>36</v>
      </c>
      <c r="B6" s="101"/>
      <c r="G6" s="10" t="s">
        <v>38</v>
      </c>
      <c r="H6">
        <v>1</v>
      </c>
    </row>
    <row r="7" spans="1:8" ht="30" customHeight="1" thickBot="1">
      <c r="A7" s="24" t="s">
        <v>37</v>
      </c>
      <c r="B7" s="64" t="s">
        <v>71</v>
      </c>
      <c r="G7" s="8" t="s">
        <v>39</v>
      </c>
      <c r="H7">
        <v>2</v>
      </c>
    </row>
    <row r="8" spans="1:8" ht="30" customHeight="1" thickBot="1">
      <c r="A8" s="23" t="s">
        <v>43</v>
      </c>
      <c r="B8" s="22">
        <v>2</v>
      </c>
      <c r="G8" s="7" t="s">
        <v>40</v>
      </c>
      <c r="H8">
        <v>3</v>
      </c>
    </row>
    <row r="9" spans="1:8" ht="30" customHeight="1" thickBot="1">
      <c r="A9" s="100" t="s">
        <v>44</v>
      </c>
      <c r="B9" s="101"/>
      <c r="G9" s="7" t="s">
        <v>41</v>
      </c>
      <c r="H9">
        <v>4</v>
      </c>
    </row>
    <row r="10" spans="1:8" ht="30" customHeight="1" thickBot="1">
      <c r="A10" s="25" t="s">
        <v>45</v>
      </c>
      <c r="B10" s="65" t="s">
        <v>71</v>
      </c>
      <c r="G10" s="7" t="s">
        <v>42</v>
      </c>
      <c r="H10">
        <v>5</v>
      </c>
    </row>
    <row r="11" spans="1:8" ht="30" customHeight="1" thickBot="1">
      <c r="A11" s="26" t="s">
        <v>43</v>
      </c>
      <c r="B11" s="22">
        <v>5</v>
      </c>
    </row>
    <row r="12" spans="1:8" ht="30" customHeight="1">
      <c r="A12" s="100" t="s">
        <v>48</v>
      </c>
      <c r="B12" s="101"/>
      <c r="G12" s="12"/>
    </row>
    <row r="13" spans="1:8" ht="30" customHeight="1" thickBot="1">
      <c r="A13" s="27" t="s">
        <v>49</v>
      </c>
      <c r="B13" s="65" t="s">
        <v>71</v>
      </c>
      <c r="G13" s="7" t="s">
        <v>71</v>
      </c>
      <c r="H13" t="s">
        <v>70</v>
      </c>
    </row>
    <row r="14" spans="1:8" ht="30" customHeight="1" thickBot="1">
      <c r="A14" s="26" t="s">
        <v>43</v>
      </c>
      <c r="B14" s="22">
        <v>3</v>
      </c>
      <c r="G14" s="7" t="s">
        <v>46</v>
      </c>
      <c r="H14">
        <v>2</v>
      </c>
    </row>
    <row r="15" spans="1:8" ht="30" customHeight="1" thickBot="1">
      <c r="A15" s="100" t="s">
        <v>53</v>
      </c>
      <c r="B15" s="101"/>
      <c r="G15" s="7" t="s">
        <v>47</v>
      </c>
      <c r="H15">
        <v>5</v>
      </c>
    </row>
    <row r="16" spans="1:8" ht="39" customHeight="1">
      <c r="A16" s="28" t="s">
        <v>54</v>
      </c>
      <c r="B16" s="64" t="s">
        <v>71</v>
      </c>
    </row>
    <row r="17" spans="1:8" ht="30" customHeight="1" thickBot="1">
      <c r="A17" s="15" t="s">
        <v>43</v>
      </c>
      <c r="B17" s="30">
        <v>3</v>
      </c>
      <c r="G17" s="7" t="s">
        <v>71</v>
      </c>
      <c r="H17" t="s">
        <v>70</v>
      </c>
    </row>
    <row r="18" spans="1:8" ht="30" customHeight="1" thickBot="1">
      <c r="A18" s="100" t="s">
        <v>58</v>
      </c>
      <c r="B18" s="101"/>
      <c r="G18" s="11" t="s">
        <v>50</v>
      </c>
      <c r="H18">
        <v>1</v>
      </c>
    </row>
    <row r="19" spans="1:8" ht="30" customHeight="1" thickBot="1">
      <c r="A19" s="29" t="s">
        <v>72</v>
      </c>
      <c r="B19" s="64" t="s">
        <v>71</v>
      </c>
      <c r="G19" s="11" t="s">
        <v>51</v>
      </c>
      <c r="H19">
        <v>3</v>
      </c>
    </row>
    <row r="20" spans="1:8" ht="30" customHeight="1" thickBot="1">
      <c r="A20" s="15" t="s">
        <v>43</v>
      </c>
      <c r="B20" s="30">
        <v>1</v>
      </c>
      <c r="G20" s="11" t="s">
        <v>52</v>
      </c>
      <c r="H20">
        <v>5</v>
      </c>
    </row>
    <row r="21" spans="1:8" ht="30" customHeight="1">
      <c r="A21" s="100" t="s">
        <v>61</v>
      </c>
      <c r="B21" s="101"/>
    </row>
    <row r="22" spans="1:8" ht="30" customHeight="1" thickBot="1">
      <c r="A22" s="29" t="s">
        <v>62</v>
      </c>
      <c r="B22" s="64" t="s">
        <v>71</v>
      </c>
      <c r="G22" s="7" t="s">
        <v>71</v>
      </c>
      <c r="H22" t="s">
        <v>70</v>
      </c>
    </row>
    <row r="23" spans="1:8" ht="30" customHeight="1" thickBot="1">
      <c r="A23" s="15" t="s">
        <v>43</v>
      </c>
      <c r="B23" s="30">
        <v>2</v>
      </c>
      <c r="G23" s="11" t="s">
        <v>55</v>
      </c>
      <c r="H23">
        <v>1</v>
      </c>
    </row>
    <row r="24" spans="1:8" ht="30" customHeight="1" thickBot="1">
      <c r="A24" s="19" t="s">
        <v>68</v>
      </c>
      <c r="B24" s="31">
        <f>IFERROR((B8+B11+B14+B17+B20+B23)/6,"-")</f>
        <v>2.6666666666666665</v>
      </c>
      <c r="G24" s="13" t="s">
        <v>56</v>
      </c>
      <c r="H24">
        <v>3</v>
      </c>
    </row>
    <row r="25" spans="1:8" ht="30" customHeight="1" thickBot="1">
      <c r="A25" s="111" t="s">
        <v>69</v>
      </c>
      <c r="B25" s="112"/>
      <c r="G25" s="11" t="s">
        <v>57</v>
      </c>
      <c r="H25">
        <v>5</v>
      </c>
    </row>
    <row r="26" spans="1:8" ht="9.75" customHeight="1" thickBot="1"/>
    <row r="27" spans="1:8" ht="30" customHeight="1" thickBot="1">
      <c r="A27" s="107" t="s">
        <v>78</v>
      </c>
      <c r="B27" s="108"/>
      <c r="G27" s="7" t="s">
        <v>71</v>
      </c>
      <c r="H27" t="s">
        <v>70</v>
      </c>
    </row>
    <row r="28" spans="1:8" ht="30" customHeight="1" thickBot="1">
      <c r="A28" s="100" t="s">
        <v>79</v>
      </c>
      <c r="B28" s="101"/>
      <c r="G28" s="11" t="s">
        <v>59</v>
      </c>
      <c r="H28">
        <v>1</v>
      </c>
    </row>
    <row r="29" spans="1:8" ht="66.75" customHeight="1" thickBot="1">
      <c r="A29" s="29" t="s">
        <v>80</v>
      </c>
      <c r="B29" s="64" t="s">
        <v>71</v>
      </c>
      <c r="G29" s="11" t="s">
        <v>60</v>
      </c>
      <c r="H29">
        <v>5</v>
      </c>
    </row>
    <row r="30" spans="1:8" ht="30" customHeight="1" thickBot="1">
      <c r="A30" s="15" t="s">
        <v>43</v>
      </c>
      <c r="B30" s="30">
        <v>2</v>
      </c>
    </row>
    <row r="31" spans="1:8" ht="30" customHeight="1" thickBot="1">
      <c r="A31" s="100" t="s">
        <v>81</v>
      </c>
      <c r="B31" s="101"/>
      <c r="G31" s="7" t="s">
        <v>71</v>
      </c>
      <c r="H31" t="s">
        <v>70</v>
      </c>
    </row>
    <row r="32" spans="1:8" ht="42" customHeight="1" thickBot="1">
      <c r="A32" s="29" t="s">
        <v>82</v>
      </c>
      <c r="B32" s="64" t="s">
        <v>71</v>
      </c>
      <c r="G32" s="11" t="s">
        <v>63</v>
      </c>
      <c r="H32">
        <v>1</v>
      </c>
    </row>
    <row r="33" spans="1:8" ht="43.5" customHeight="1" thickBot="1">
      <c r="A33" s="15" t="s">
        <v>43</v>
      </c>
      <c r="B33" s="30">
        <v>1</v>
      </c>
      <c r="G33" s="11" t="s">
        <v>64</v>
      </c>
      <c r="H33">
        <v>2</v>
      </c>
    </row>
    <row r="34" spans="1:8" ht="30" customHeight="1" thickBot="1">
      <c r="A34" s="100" t="s">
        <v>83</v>
      </c>
      <c r="B34" s="101"/>
      <c r="G34" s="11" t="s">
        <v>65</v>
      </c>
      <c r="H34">
        <v>3</v>
      </c>
    </row>
    <row r="35" spans="1:8" ht="30" customHeight="1" thickBot="1">
      <c r="A35" s="29" t="s">
        <v>84</v>
      </c>
      <c r="B35" s="64" t="s">
        <v>71</v>
      </c>
      <c r="G35" s="11" t="s">
        <v>66</v>
      </c>
      <c r="H35">
        <v>4</v>
      </c>
    </row>
    <row r="36" spans="1:8" ht="30" customHeight="1" thickBot="1">
      <c r="A36" s="15" t="s">
        <v>43</v>
      </c>
      <c r="B36" s="30">
        <v>0</v>
      </c>
      <c r="G36" s="11" t="s">
        <v>67</v>
      </c>
      <c r="H36">
        <v>5</v>
      </c>
    </row>
    <row r="37" spans="1:8" ht="30" customHeight="1">
      <c r="A37" s="100" t="s">
        <v>91</v>
      </c>
      <c r="B37" s="101"/>
    </row>
    <row r="38" spans="1:8" ht="30" customHeight="1" thickBot="1">
      <c r="A38" s="29" t="s">
        <v>92</v>
      </c>
      <c r="B38" s="64" t="s">
        <v>71</v>
      </c>
      <c r="G38" s="7" t="s">
        <v>71</v>
      </c>
      <c r="H38" t="s">
        <v>70</v>
      </c>
    </row>
    <row r="39" spans="1:8" ht="30" customHeight="1" thickBot="1">
      <c r="A39" s="15" t="s">
        <v>43</v>
      </c>
      <c r="B39" s="30">
        <v>4</v>
      </c>
      <c r="G39" s="7" t="s">
        <v>96</v>
      </c>
      <c r="H39">
        <v>1</v>
      </c>
    </row>
    <row r="40" spans="1:8" ht="30" customHeight="1" thickBot="1">
      <c r="A40" s="32" t="s">
        <v>93</v>
      </c>
      <c r="B40" s="31">
        <f>IFERROR((B30+B33+B36+B39)/4,"-")</f>
        <v>1.75</v>
      </c>
      <c r="G40" s="7" t="s">
        <v>97</v>
      </c>
      <c r="H40">
        <v>2</v>
      </c>
    </row>
    <row r="41" spans="1:8" ht="30" customHeight="1" thickBot="1">
      <c r="A41" s="111" t="s">
        <v>94</v>
      </c>
      <c r="B41" s="112"/>
      <c r="G41" s="7" t="s">
        <v>98</v>
      </c>
      <c r="H41">
        <v>3</v>
      </c>
    </row>
    <row r="42" spans="1:8" ht="30" customHeight="1" thickBot="1">
      <c r="A42" s="20"/>
      <c r="B42" s="20"/>
      <c r="G42" s="7" t="s">
        <v>99</v>
      </c>
      <c r="H42">
        <v>4</v>
      </c>
    </row>
    <row r="43" spans="1:8" ht="30" customHeight="1" thickBot="1">
      <c r="A43" s="107" t="s">
        <v>95</v>
      </c>
      <c r="B43" s="115"/>
      <c r="G43" s="7" t="s">
        <v>100</v>
      </c>
      <c r="H43">
        <v>5</v>
      </c>
    </row>
    <row r="44" spans="1:8" ht="30" customHeight="1" thickBot="1">
      <c r="A44" s="33" t="s">
        <v>108</v>
      </c>
      <c r="B44" s="31">
        <f>IF(OR(B8="-",B11="-",B14="-",B17="-",B20="-",B23="-",B30="-",B33="-",B36="-",B39="-"),"Presenti campi non compilati",IFERROR(B24*B40,"-"))</f>
        <v>4.6666666666666661</v>
      </c>
    </row>
    <row r="45" spans="1:8" ht="30" customHeight="1" thickBot="1">
      <c r="A45" s="34"/>
      <c r="B45" s="35"/>
    </row>
    <row r="46" spans="1:8" ht="30" customHeight="1" thickBot="1">
      <c r="A46" s="107" t="s">
        <v>112</v>
      </c>
      <c r="B46" s="115"/>
    </row>
    <row r="47" spans="1:8" ht="30" customHeight="1" thickBot="1">
      <c r="A47" s="113" t="s">
        <v>246</v>
      </c>
      <c r="B47" s="114"/>
    </row>
    <row r="48" spans="1:8" ht="12.75" customHeight="1" thickBot="1">
      <c r="G48" s="7" t="s">
        <v>71</v>
      </c>
      <c r="H48" t="s">
        <v>70</v>
      </c>
    </row>
    <row r="49" spans="7:8" ht="7.5" customHeight="1" thickBot="1">
      <c r="G49" s="7" t="s">
        <v>85</v>
      </c>
      <c r="H49">
        <v>0</v>
      </c>
    </row>
    <row r="50" spans="7:8" ht="30" customHeight="1" thickBot="1">
      <c r="G50" s="7" t="s">
        <v>86</v>
      </c>
      <c r="H50">
        <v>1</v>
      </c>
    </row>
    <row r="51" spans="7:8" ht="30" customHeight="1" thickBot="1">
      <c r="G51" s="7" t="s">
        <v>87</v>
      </c>
      <c r="H51">
        <v>2</v>
      </c>
    </row>
    <row r="52" spans="7:8" ht="30" customHeight="1" thickBot="1">
      <c r="G52" s="7" t="s">
        <v>88</v>
      </c>
      <c r="H52">
        <v>3</v>
      </c>
    </row>
    <row r="53" spans="7:8" ht="30" customHeight="1" thickBot="1">
      <c r="G53" s="7" t="s">
        <v>89</v>
      </c>
      <c r="H53">
        <v>4</v>
      </c>
    </row>
    <row r="54" spans="7:8" ht="30" customHeight="1" thickBot="1">
      <c r="G54" s="7" t="s">
        <v>90</v>
      </c>
      <c r="H54">
        <v>5</v>
      </c>
    </row>
    <row r="55" spans="7:8" ht="30" customHeight="1"/>
    <row r="56" spans="7:8" ht="30" customHeight="1" thickBot="1">
      <c r="G56" s="7" t="s">
        <v>71</v>
      </c>
      <c r="H56" t="s">
        <v>70</v>
      </c>
    </row>
    <row r="57" spans="7:8" ht="30" customHeight="1" thickBot="1">
      <c r="G57" s="7" t="s">
        <v>104</v>
      </c>
      <c r="H57">
        <v>1</v>
      </c>
    </row>
    <row r="58" spans="7:8" ht="30" customHeight="1" thickBot="1">
      <c r="G58" s="7" t="s">
        <v>105</v>
      </c>
      <c r="H58">
        <v>2</v>
      </c>
    </row>
    <row r="59" spans="7:8" ht="30" customHeight="1" thickBot="1">
      <c r="G59" s="7" t="s">
        <v>103</v>
      </c>
      <c r="H59">
        <v>3</v>
      </c>
    </row>
    <row r="60" spans="7:8" ht="30" customHeight="1" thickBot="1">
      <c r="G60" s="7" t="s">
        <v>106</v>
      </c>
      <c r="H60">
        <v>4</v>
      </c>
    </row>
    <row r="61" spans="7:8" ht="30" customHeight="1" thickBot="1">
      <c r="G61" s="7" t="s">
        <v>107</v>
      </c>
      <c r="H61">
        <v>5</v>
      </c>
    </row>
    <row r="62" spans="7:8" ht="30" customHeight="1"/>
    <row r="63" spans="7:8" ht="30" customHeight="1"/>
    <row r="64" spans="7:8" ht="30" customHeight="1"/>
    <row r="65" ht="30" customHeight="1"/>
    <row r="66" ht="30" customHeight="1"/>
    <row r="67" ht="30" customHeight="1"/>
    <row r="68" ht="30" customHeight="1"/>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58.xml><?xml version="1.0" encoding="utf-8"?>
<worksheet xmlns="http://schemas.openxmlformats.org/spreadsheetml/2006/main" xmlns:r="http://schemas.openxmlformats.org/officeDocument/2006/relationships">
  <dimension ref="A1:H68"/>
  <sheetViews>
    <sheetView topLeftCell="A34" zoomScaleNormal="100" zoomScaleSheetLayoutView="100" workbookViewId="0">
      <selection activeCell="A47" sqref="A47:B47"/>
    </sheetView>
  </sheetViews>
  <sheetFormatPr defaultColWidth="8.85546875" defaultRowHeight="15"/>
  <cols>
    <col min="1" max="1" width="85.7109375" customWidth="1"/>
    <col min="2" max="2" width="42" customWidth="1"/>
    <col min="3" max="3" width="5.42578125" customWidth="1"/>
    <col min="7" max="7" width="43.140625" hidden="1" customWidth="1"/>
    <col min="8" max="8" width="9.140625" hidden="1" customWidth="1"/>
  </cols>
  <sheetData>
    <row r="1" spans="1:8" ht="15.75" thickBot="1"/>
    <row r="2" spans="1:8" ht="24" customHeight="1" thickBot="1">
      <c r="A2" s="14" t="s">
        <v>73</v>
      </c>
      <c r="B2" s="18">
        <v>55</v>
      </c>
      <c r="D2" s="102" t="s">
        <v>74</v>
      </c>
      <c r="E2" s="103"/>
      <c r="F2" s="66" t="s">
        <v>30</v>
      </c>
      <c r="H2" t="s">
        <v>30</v>
      </c>
    </row>
    <row r="3" spans="1:8" ht="45" customHeight="1" thickBot="1">
      <c r="A3" s="109" t="s">
        <v>248</v>
      </c>
      <c r="B3" s="110"/>
      <c r="H3" t="s">
        <v>31</v>
      </c>
    </row>
    <row r="4" spans="1:8" ht="31.5" customHeight="1" thickBot="1">
      <c r="A4" s="107" t="s">
        <v>33</v>
      </c>
      <c r="B4" s="108"/>
      <c r="D4" s="104" t="s">
        <v>75</v>
      </c>
      <c r="E4" s="105"/>
      <c r="F4" s="106"/>
    </row>
    <row r="5" spans="1:8" ht="15.75" thickBot="1">
      <c r="A5" s="16" t="s">
        <v>34</v>
      </c>
      <c r="B5" s="17" t="s">
        <v>35</v>
      </c>
      <c r="G5" s="9" t="s">
        <v>71</v>
      </c>
      <c r="H5" t="s">
        <v>70</v>
      </c>
    </row>
    <row r="6" spans="1:8" ht="30" customHeight="1" thickBot="1">
      <c r="A6" s="100" t="s">
        <v>36</v>
      </c>
      <c r="B6" s="101"/>
      <c r="G6" s="10" t="s">
        <v>38</v>
      </c>
      <c r="H6">
        <v>1</v>
      </c>
    </row>
    <row r="7" spans="1:8" ht="30" customHeight="1" thickBot="1">
      <c r="A7" s="24" t="s">
        <v>37</v>
      </c>
      <c r="B7" s="64" t="s">
        <v>71</v>
      </c>
      <c r="G7" s="8" t="s">
        <v>39</v>
      </c>
      <c r="H7">
        <v>2</v>
      </c>
    </row>
    <row r="8" spans="1:8" ht="30" customHeight="1" thickBot="1">
      <c r="A8" s="23" t="s">
        <v>43</v>
      </c>
      <c r="B8" s="22">
        <v>1</v>
      </c>
      <c r="G8" s="7" t="s">
        <v>40</v>
      </c>
      <c r="H8">
        <v>3</v>
      </c>
    </row>
    <row r="9" spans="1:8" ht="30" customHeight="1" thickBot="1">
      <c r="A9" s="100" t="s">
        <v>44</v>
      </c>
      <c r="B9" s="101"/>
      <c r="G9" s="7" t="s">
        <v>41</v>
      </c>
      <c r="H9">
        <v>4</v>
      </c>
    </row>
    <row r="10" spans="1:8" ht="30" customHeight="1" thickBot="1">
      <c r="A10" s="25" t="s">
        <v>45</v>
      </c>
      <c r="B10" s="65" t="s">
        <v>71</v>
      </c>
      <c r="G10" s="7" t="s">
        <v>42</v>
      </c>
      <c r="H10">
        <v>5</v>
      </c>
    </row>
    <row r="11" spans="1:8" ht="30" customHeight="1" thickBot="1">
      <c r="A11" s="26" t="s">
        <v>43</v>
      </c>
      <c r="B11" s="22">
        <v>5</v>
      </c>
    </row>
    <row r="12" spans="1:8" ht="30" customHeight="1">
      <c r="A12" s="100" t="s">
        <v>48</v>
      </c>
      <c r="B12" s="101"/>
      <c r="G12" s="12"/>
    </row>
    <row r="13" spans="1:8" ht="30" customHeight="1" thickBot="1">
      <c r="A13" s="27" t="s">
        <v>49</v>
      </c>
      <c r="B13" s="65" t="s">
        <v>71</v>
      </c>
      <c r="G13" s="7" t="s">
        <v>71</v>
      </c>
      <c r="H13" t="s">
        <v>70</v>
      </c>
    </row>
    <row r="14" spans="1:8" ht="30" customHeight="1" thickBot="1">
      <c r="A14" s="26" t="s">
        <v>43</v>
      </c>
      <c r="B14" s="22">
        <v>1</v>
      </c>
      <c r="G14" s="7" t="s">
        <v>46</v>
      </c>
      <c r="H14">
        <v>2</v>
      </c>
    </row>
    <row r="15" spans="1:8" ht="30" customHeight="1" thickBot="1">
      <c r="A15" s="100" t="s">
        <v>53</v>
      </c>
      <c r="B15" s="101"/>
      <c r="G15" s="7" t="s">
        <v>47</v>
      </c>
      <c r="H15">
        <v>5</v>
      </c>
    </row>
    <row r="16" spans="1:8" ht="39" customHeight="1">
      <c r="A16" s="28" t="s">
        <v>54</v>
      </c>
      <c r="B16" s="64" t="s">
        <v>71</v>
      </c>
    </row>
    <row r="17" spans="1:8" ht="30" customHeight="1" thickBot="1">
      <c r="A17" s="15" t="s">
        <v>43</v>
      </c>
      <c r="B17" s="30">
        <v>3</v>
      </c>
      <c r="G17" s="7" t="s">
        <v>71</v>
      </c>
      <c r="H17" t="s">
        <v>70</v>
      </c>
    </row>
    <row r="18" spans="1:8" ht="30" customHeight="1" thickBot="1">
      <c r="A18" s="100" t="s">
        <v>58</v>
      </c>
      <c r="B18" s="101"/>
      <c r="G18" s="11" t="s">
        <v>50</v>
      </c>
      <c r="H18">
        <v>1</v>
      </c>
    </row>
    <row r="19" spans="1:8" ht="30" customHeight="1" thickBot="1">
      <c r="A19" s="29" t="s">
        <v>72</v>
      </c>
      <c r="B19" s="64" t="s">
        <v>71</v>
      </c>
      <c r="G19" s="11" t="s">
        <v>51</v>
      </c>
      <c r="H19">
        <v>3</v>
      </c>
    </row>
    <row r="20" spans="1:8" ht="30" customHeight="1" thickBot="1">
      <c r="A20" s="15" t="s">
        <v>43</v>
      </c>
      <c r="B20" s="30">
        <v>5</v>
      </c>
      <c r="G20" s="11" t="s">
        <v>52</v>
      </c>
      <c r="H20">
        <v>5</v>
      </c>
    </row>
    <row r="21" spans="1:8" ht="30" customHeight="1">
      <c r="A21" s="100" t="s">
        <v>61</v>
      </c>
      <c r="B21" s="101"/>
    </row>
    <row r="22" spans="1:8" ht="30" customHeight="1" thickBot="1">
      <c r="A22" s="29" t="s">
        <v>62</v>
      </c>
      <c r="B22" s="64" t="s">
        <v>71</v>
      </c>
      <c r="G22" s="7" t="s">
        <v>71</v>
      </c>
      <c r="H22" t="s">
        <v>70</v>
      </c>
    </row>
    <row r="23" spans="1:8" ht="30" customHeight="1" thickBot="1">
      <c r="A23" s="15" t="s">
        <v>43</v>
      </c>
      <c r="B23" s="30">
        <v>2</v>
      </c>
      <c r="G23" s="11" t="s">
        <v>55</v>
      </c>
      <c r="H23">
        <v>1</v>
      </c>
    </row>
    <row r="24" spans="1:8" ht="30" customHeight="1" thickBot="1">
      <c r="A24" s="19" t="s">
        <v>68</v>
      </c>
      <c r="B24" s="31">
        <f>IFERROR((B8+B11+B14+B17+B20+B23)/6,"-")</f>
        <v>2.8333333333333335</v>
      </c>
      <c r="G24" s="13" t="s">
        <v>56</v>
      </c>
      <c r="H24">
        <v>3</v>
      </c>
    </row>
    <row r="25" spans="1:8" ht="30" customHeight="1" thickBot="1">
      <c r="A25" s="111" t="s">
        <v>69</v>
      </c>
      <c r="B25" s="112"/>
      <c r="G25" s="11" t="s">
        <v>57</v>
      </c>
      <c r="H25">
        <v>5</v>
      </c>
    </row>
    <row r="26" spans="1:8" ht="9.75" customHeight="1" thickBot="1"/>
    <row r="27" spans="1:8" ht="30" customHeight="1" thickBot="1">
      <c r="A27" s="107" t="s">
        <v>78</v>
      </c>
      <c r="B27" s="108"/>
      <c r="G27" s="7" t="s">
        <v>71</v>
      </c>
      <c r="H27" t="s">
        <v>70</v>
      </c>
    </row>
    <row r="28" spans="1:8" ht="30" customHeight="1" thickBot="1">
      <c r="A28" s="100" t="s">
        <v>79</v>
      </c>
      <c r="B28" s="101"/>
      <c r="G28" s="11" t="s">
        <v>59</v>
      </c>
      <c r="H28">
        <v>1</v>
      </c>
    </row>
    <row r="29" spans="1:8" ht="66.75" customHeight="1" thickBot="1">
      <c r="A29" s="29" t="s">
        <v>80</v>
      </c>
      <c r="B29" s="64" t="s">
        <v>71</v>
      </c>
      <c r="G29" s="11" t="s">
        <v>60</v>
      </c>
      <c r="H29">
        <v>5</v>
      </c>
    </row>
    <row r="30" spans="1:8" ht="30" customHeight="1" thickBot="1">
      <c r="A30" s="15" t="s">
        <v>43</v>
      </c>
      <c r="B30" s="30">
        <v>1</v>
      </c>
    </row>
    <row r="31" spans="1:8" ht="30" customHeight="1" thickBot="1">
      <c r="A31" s="100" t="s">
        <v>81</v>
      </c>
      <c r="B31" s="101"/>
      <c r="G31" s="7" t="s">
        <v>71</v>
      </c>
      <c r="H31" t="s">
        <v>70</v>
      </c>
    </row>
    <row r="32" spans="1:8" ht="42" customHeight="1" thickBot="1">
      <c r="A32" s="29" t="s">
        <v>82</v>
      </c>
      <c r="B32" s="64" t="s">
        <v>71</v>
      </c>
      <c r="G32" s="11" t="s">
        <v>63</v>
      </c>
      <c r="H32">
        <v>1</v>
      </c>
    </row>
    <row r="33" spans="1:8" ht="43.5" customHeight="1" thickBot="1">
      <c r="A33" s="15" t="s">
        <v>43</v>
      </c>
      <c r="B33" s="30">
        <v>1</v>
      </c>
      <c r="G33" s="11" t="s">
        <v>64</v>
      </c>
      <c r="H33">
        <v>2</v>
      </c>
    </row>
    <row r="34" spans="1:8" ht="30" customHeight="1" thickBot="1">
      <c r="A34" s="100" t="s">
        <v>83</v>
      </c>
      <c r="B34" s="101"/>
      <c r="G34" s="11" t="s">
        <v>65</v>
      </c>
      <c r="H34">
        <v>3</v>
      </c>
    </row>
    <row r="35" spans="1:8" ht="30" customHeight="1" thickBot="1">
      <c r="A35" s="29" t="s">
        <v>84</v>
      </c>
      <c r="B35" s="64" t="s">
        <v>71</v>
      </c>
      <c r="G35" s="11" t="s">
        <v>66</v>
      </c>
      <c r="H35">
        <v>4</v>
      </c>
    </row>
    <row r="36" spans="1:8" ht="30" customHeight="1" thickBot="1">
      <c r="A36" s="15" t="s">
        <v>43</v>
      </c>
      <c r="B36" s="30">
        <v>2</v>
      </c>
      <c r="G36" s="11" t="s">
        <v>67</v>
      </c>
      <c r="H36">
        <v>5</v>
      </c>
    </row>
    <row r="37" spans="1:8" ht="30" customHeight="1">
      <c r="A37" s="100" t="s">
        <v>91</v>
      </c>
      <c r="B37" s="101"/>
    </row>
    <row r="38" spans="1:8" ht="30" customHeight="1" thickBot="1">
      <c r="A38" s="29" t="s">
        <v>92</v>
      </c>
      <c r="B38" s="64" t="s">
        <v>71</v>
      </c>
      <c r="G38" s="7" t="s">
        <v>71</v>
      </c>
      <c r="H38" t="s">
        <v>70</v>
      </c>
    </row>
    <row r="39" spans="1:8" ht="30" customHeight="1" thickBot="1">
      <c r="A39" s="15" t="s">
        <v>43</v>
      </c>
      <c r="B39" s="30">
        <v>2</v>
      </c>
      <c r="G39" s="7" t="s">
        <v>96</v>
      </c>
      <c r="H39">
        <v>1</v>
      </c>
    </row>
    <row r="40" spans="1:8" ht="30" customHeight="1" thickBot="1">
      <c r="A40" s="32" t="s">
        <v>93</v>
      </c>
      <c r="B40" s="31">
        <f>IFERROR((B30+B33+B36+B39)/4,"-")</f>
        <v>1.5</v>
      </c>
      <c r="G40" s="7" t="s">
        <v>97</v>
      </c>
      <c r="H40">
        <v>2</v>
      </c>
    </row>
    <row r="41" spans="1:8" ht="30" customHeight="1" thickBot="1">
      <c r="A41" s="111" t="s">
        <v>94</v>
      </c>
      <c r="B41" s="112"/>
      <c r="G41" s="7" t="s">
        <v>98</v>
      </c>
      <c r="H41">
        <v>3</v>
      </c>
    </row>
    <row r="42" spans="1:8" ht="30" customHeight="1" thickBot="1">
      <c r="A42" s="20"/>
      <c r="B42" s="20"/>
      <c r="G42" s="7" t="s">
        <v>99</v>
      </c>
      <c r="H42">
        <v>4</v>
      </c>
    </row>
    <row r="43" spans="1:8" ht="30" customHeight="1" thickBot="1">
      <c r="A43" s="107" t="s">
        <v>95</v>
      </c>
      <c r="B43" s="115"/>
      <c r="G43" s="7" t="s">
        <v>100</v>
      </c>
      <c r="H43">
        <v>5</v>
      </c>
    </row>
    <row r="44" spans="1:8" ht="30" customHeight="1" thickBot="1">
      <c r="A44" s="33" t="s">
        <v>108</v>
      </c>
      <c r="B44" s="31">
        <f>IF(OR(B8="-",B11="-",B14="-",B17="-",B20="-",B23="-",B30="-",B33="-",B36="-",B39="-"),"Presenti campi non compilati",IFERROR(B24*B40,"-"))</f>
        <v>4.25</v>
      </c>
    </row>
    <row r="45" spans="1:8" ht="30" customHeight="1" thickBot="1">
      <c r="A45" s="34"/>
      <c r="B45" s="35"/>
    </row>
    <row r="46" spans="1:8" ht="30" customHeight="1" thickBot="1">
      <c r="A46" s="107" t="s">
        <v>112</v>
      </c>
      <c r="B46" s="115"/>
    </row>
    <row r="47" spans="1:8" ht="30" customHeight="1" thickBot="1">
      <c r="A47" s="113" t="s">
        <v>249</v>
      </c>
      <c r="B47" s="114"/>
    </row>
    <row r="48" spans="1:8" ht="12.75" customHeight="1" thickBot="1">
      <c r="G48" s="7" t="s">
        <v>71</v>
      </c>
      <c r="H48" t="s">
        <v>70</v>
      </c>
    </row>
    <row r="49" spans="7:8" ht="7.5" customHeight="1" thickBot="1">
      <c r="G49" s="7" t="s">
        <v>85</v>
      </c>
      <c r="H49">
        <v>0</v>
      </c>
    </row>
    <row r="50" spans="7:8" ht="30" customHeight="1" thickBot="1">
      <c r="G50" s="7" t="s">
        <v>86</v>
      </c>
      <c r="H50">
        <v>1</v>
      </c>
    </row>
    <row r="51" spans="7:8" ht="30" customHeight="1" thickBot="1">
      <c r="G51" s="7" t="s">
        <v>87</v>
      </c>
      <c r="H51">
        <v>2</v>
      </c>
    </row>
    <row r="52" spans="7:8" ht="30" customHeight="1" thickBot="1">
      <c r="G52" s="7" t="s">
        <v>88</v>
      </c>
      <c r="H52">
        <v>3</v>
      </c>
    </row>
    <row r="53" spans="7:8" ht="30" customHeight="1" thickBot="1">
      <c r="G53" s="7" t="s">
        <v>89</v>
      </c>
      <c r="H53">
        <v>4</v>
      </c>
    </row>
    <row r="54" spans="7:8" ht="30" customHeight="1" thickBot="1">
      <c r="G54" s="7" t="s">
        <v>90</v>
      </c>
      <c r="H54">
        <v>5</v>
      </c>
    </row>
    <row r="55" spans="7:8" ht="30" customHeight="1"/>
    <row r="56" spans="7:8" ht="30" customHeight="1" thickBot="1">
      <c r="G56" s="7" t="s">
        <v>71</v>
      </c>
      <c r="H56" t="s">
        <v>70</v>
      </c>
    </row>
    <row r="57" spans="7:8" ht="30" customHeight="1" thickBot="1">
      <c r="G57" s="7" t="s">
        <v>104</v>
      </c>
      <c r="H57">
        <v>1</v>
      </c>
    </row>
    <row r="58" spans="7:8" ht="30" customHeight="1" thickBot="1">
      <c r="G58" s="7" t="s">
        <v>105</v>
      </c>
      <c r="H58">
        <v>2</v>
      </c>
    </row>
    <row r="59" spans="7:8" ht="30" customHeight="1" thickBot="1">
      <c r="G59" s="7" t="s">
        <v>103</v>
      </c>
      <c r="H59">
        <v>3</v>
      </c>
    </row>
    <row r="60" spans="7:8" ht="30" customHeight="1" thickBot="1">
      <c r="G60" s="7" t="s">
        <v>106</v>
      </c>
      <c r="H60">
        <v>4</v>
      </c>
    </row>
    <row r="61" spans="7:8" ht="30" customHeight="1" thickBot="1">
      <c r="G61" s="7" t="s">
        <v>107</v>
      </c>
      <c r="H61">
        <v>5</v>
      </c>
    </row>
    <row r="62" spans="7:8" ht="30" customHeight="1"/>
    <row r="63" spans="7:8" ht="30" customHeight="1"/>
    <row r="64" spans="7:8" ht="30" customHeight="1"/>
    <row r="65" ht="30" customHeight="1"/>
    <row r="66" ht="30" customHeight="1"/>
    <row r="67" ht="30" customHeight="1"/>
    <row r="68" ht="30" customHeight="1"/>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59.xml><?xml version="1.0" encoding="utf-8"?>
<worksheet xmlns="http://schemas.openxmlformats.org/spreadsheetml/2006/main" xmlns:r="http://schemas.openxmlformats.org/officeDocument/2006/relationships">
  <dimension ref="A1:H68"/>
  <sheetViews>
    <sheetView topLeftCell="A34" zoomScaleNormal="100" zoomScaleSheetLayoutView="100" workbookViewId="0">
      <selection activeCell="A47" sqref="A47:B47"/>
    </sheetView>
  </sheetViews>
  <sheetFormatPr defaultColWidth="8.85546875" defaultRowHeight="15"/>
  <cols>
    <col min="1" max="1" width="85.7109375" customWidth="1"/>
    <col min="2" max="2" width="42" customWidth="1"/>
    <col min="3" max="3" width="5.42578125" customWidth="1"/>
    <col min="7" max="7" width="43.140625" hidden="1" customWidth="1"/>
    <col min="8" max="8" width="9.140625" hidden="1" customWidth="1"/>
  </cols>
  <sheetData>
    <row r="1" spans="1:8" ht="15.75" thickBot="1"/>
    <row r="2" spans="1:8" ht="24" customHeight="1" thickBot="1">
      <c r="A2" s="14" t="s">
        <v>73</v>
      </c>
      <c r="B2" s="18">
        <v>56</v>
      </c>
      <c r="D2" s="102" t="s">
        <v>74</v>
      </c>
      <c r="E2" s="103"/>
      <c r="F2" s="66" t="s">
        <v>30</v>
      </c>
      <c r="H2" t="s">
        <v>30</v>
      </c>
    </row>
    <row r="3" spans="1:8" ht="45" customHeight="1" thickBot="1">
      <c r="A3" s="109" t="s">
        <v>251</v>
      </c>
      <c r="B3" s="110"/>
      <c r="H3" t="s">
        <v>31</v>
      </c>
    </row>
    <row r="4" spans="1:8" ht="31.5" customHeight="1" thickBot="1">
      <c r="A4" s="107" t="s">
        <v>33</v>
      </c>
      <c r="B4" s="108"/>
      <c r="D4" s="104" t="s">
        <v>75</v>
      </c>
      <c r="E4" s="105"/>
      <c r="F4" s="106"/>
    </row>
    <row r="5" spans="1:8" ht="15.75" thickBot="1">
      <c r="A5" s="16" t="s">
        <v>34</v>
      </c>
      <c r="B5" s="17" t="s">
        <v>35</v>
      </c>
      <c r="G5" s="9" t="s">
        <v>71</v>
      </c>
      <c r="H5" t="s">
        <v>70</v>
      </c>
    </row>
    <row r="6" spans="1:8" ht="30" customHeight="1" thickBot="1">
      <c r="A6" s="100" t="s">
        <v>36</v>
      </c>
      <c r="B6" s="101"/>
      <c r="G6" s="10" t="s">
        <v>38</v>
      </c>
      <c r="H6">
        <v>1</v>
      </c>
    </row>
    <row r="7" spans="1:8" ht="30" customHeight="1" thickBot="1">
      <c r="A7" s="24" t="s">
        <v>37</v>
      </c>
      <c r="B7" s="64" t="s">
        <v>71</v>
      </c>
      <c r="G7" s="8" t="s">
        <v>39</v>
      </c>
      <c r="H7">
        <v>2</v>
      </c>
    </row>
    <row r="8" spans="1:8" ht="30" customHeight="1" thickBot="1">
      <c r="A8" s="23" t="s">
        <v>43</v>
      </c>
      <c r="B8" s="22">
        <v>2</v>
      </c>
      <c r="G8" s="7" t="s">
        <v>40</v>
      </c>
      <c r="H8">
        <v>3</v>
      </c>
    </row>
    <row r="9" spans="1:8" ht="30" customHeight="1" thickBot="1">
      <c r="A9" s="100" t="s">
        <v>44</v>
      </c>
      <c r="B9" s="101"/>
      <c r="G9" s="7" t="s">
        <v>41</v>
      </c>
      <c r="H9">
        <v>4</v>
      </c>
    </row>
    <row r="10" spans="1:8" ht="30" customHeight="1" thickBot="1">
      <c r="A10" s="25" t="s">
        <v>45</v>
      </c>
      <c r="B10" s="65" t="s">
        <v>71</v>
      </c>
      <c r="G10" s="7" t="s">
        <v>42</v>
      </c>
      <c r="H10">
        <v>5</v>
      </c>
    </row>
    <row r="11" spans="1:8" ht="30" customHeight="1" thickBot="1">
      <c r="A11" s="26" t="s">
        <v>43</v>
      </c>
      <c r="B11" s="22">
        <v>5</v>
      </c>
    </row>
    <row r="12" spans="1:8" ht="30" customHeight="1">
      <c r="A12" s="100" t="s">
        <v>48</v>
      </c>
      <c r="B12" s="101"/>
      <c r="G12" s="12"/>
    </row>
    <row r="13" spans="1:8" ht="30" customHeight="1" thickBot="1">
      <c r="A13" s="27" t="s">
        <v>49</v>
      </c>
      <c r="B13" s="65" t="s">
        <v>71</v>
      </c>
      <c r="G13" s="7" t="s">
        <v>71</v>
      </c>
      <c r="H13" t="s">
        <v>70</v>
      </c>
    </row>
    <row r="14" spans="1:8" ht="30" customHeight="1" thickBot="1">
      <c r="A14" s="26" t="s">
        <v>43</v>
      </c>
      <c r="B14" s="22">
        <v>1</v>
      </c>
      <c r="G14" s="7" t="s">
        <v>46</v>
      </c>
      <c r="H14">
        <v>2</v>
      </c>
    </row>
    <row r="15" spans="1:8" ht="30" customHeight="1" thickBot="1">
      <c r="A15" s="100" t="s">
        <v>53</v>
      </c>
      <c r="B15" s="101"/>
      <c r="G15" s="7" t="s">
        <v>47</v>
      </c>
      <c r="H15">
        <v>5</v>
      </c>
    </row>
    <row r="16" spans="1:8" ht="39" customHeight="1">
      <c r="A16" s="28" t="s">
        <v>54</v>
      </c>
      <c r="B16" s="64" t="s">
        <v>71</v>
      </c>
    </row>
    <row r="17" spans="1:8" ht="30" customHeight="1" thickBot="1">
      <c r="A17" s="15" t="s">
        <v>43</v>
      </c>
      <c r="B17" s="30">
        <v>5</v>
      </c>
      <c r="G17" s="7" t="s">
        <v>71</v>
      </c>
      <c r="H17" t="s">
        <v>70</v>
      </c>
    </row>
    <row r="18" spans="1:8" ht="30" customHeight="1" thickBot="1">
      <c r="A18" s="100" t="s">
        <v>58</v>
      </c>
      <c r="B18" s="101"/>
      <c r="G18" s="11" t="s">
        <v>50</v>
      </c>
      <c r="H18">
        <v>1</v>
      </c>
    </row>
    <row r="19" spans="1:8" ht="30" customHeight="1" thickBot="1">
      <c r="A19" s="29" t="s">
        <v>72</v>
      </c>
      <c r="B19" s="64" t="s">
        <v>71</v>
      </c>
      <c r="G19" s="11" t="s">
        <v>51</v>
      </c>
      <c r="H19">
        <v>3</v>
      </c>
    </row>
    <row r="20" spans="1:8" ht="30" customHeight="1" thickBot="1">
      <c r="A20" s="15" t="s">
        <v>43</v>
      </c>
      <c r="B20" s="30">
        <v>5</v>
      </c>
      <c r="G20" s="11" t="s">
        <v>52</v>
      </c>
      <c r="H20">
        <v>5</v>
      </c>
    </row>
    <row r="21" spans="1:8" ht="30" customHeight="1">
      <c r="A21" s="100" t="s">
        <v>61</v>
      </c>
      <c r="B21" s="101"/>
    </row>
    <row r="22" spans="1:8" ht="30" customHeight="1" thickBot="1">
      <c r="A22" s="29" t="s">
        <v>62</v>
      </c>
      <c r="B22" s="64" t="s">
        <v>71</v>
      </c>
      <c r="G22" s="7" t="s">
        <v>71</v>
      </c>
      <c r="H22" t="s">
        <v>70</v>
      </c>
    </row>
    <row r="23" spans="1:8" ht="30" customHeight="1" thickBot="1">
      <c r="A23" s="15" t="s">
        <v>43</v>
      </c>
      <c r="B23" s="30">
        <v>2</v>
      </c>
      <c r="G23" s="11" t="s">
        <v>55</v>
      </c>
      <c r="H23">
        <v>1</v>
      </c>
    </row>
    <row r="24" spans="1:8" ht="30" customHeight="1" thickBot="1">
      <c r="A24" s="19" t="s">
        <v>68</v>
      </c>
      <c r="B24" s="31">
        <f>IFERROR((B8+B11+B14+B17+B20+B23)/6,"-")</f>
        <v>3.3333333333333335</v>
      </c>
      <c r="G24" s="13" t="s">
        <v>56</v>
      </c>
      <c r="H24">
        <v>3</v>
      </c>
    </row>
    <row r="25" spans="1:8" ht="30" customHeight="1" thickBot="1">
      <c r="A25" s="111" t="s">
        <v>69</v>
      </c>
      <c r="B25" s="112"/>
      <c r="G25" s="11" t="s">
        <v>57</v>
      </c>
      <c r="H25">
        <v>5</v>
      </c>
    </row>
    <row r="26" spans="1:8" ht="9.75" customHeight="1" thickBot="1"/>
    <row r="27" spans="1:8" ht="30" customHeight="1" thickBot="1">
      <c r="A27" s="107" t="s">
        <v>78</v>
      </c>
      <c r="B27" s="108"/>
      <c r="G27" s="7" t="s">
        <v>71</v>
      </c>
      <c r="H27" t="s">
        <v>70</v>
      </c>
    </row>
    <row r="28" spans="1:8" ht="30" customHeight="1" thickBot="1">
      <c r="A28" s="100" t="s">
        <v>79</v>
      </c>
      <c r="B28" s="101"/>
      <c r="G28" s="11" t="s">
        <v>59</v>
      </c>
      <c r="H28">
        <v>1</v>
      </c>
    </row>
    <row r="29" spans="1:8" ht="66.75" customHeight="1" thickBot="1">
      <c r="A29" s="29" t="s">
        <v>80</v>
      </c>
      <c r="B29" s="64" t="s">
        <v>71</v>
      </c>
      <c r="G29" s="11" t="s">
        <v>60</v>
      </c>
      <c r="H29">
        <v>5</v>
      </c>
    </row>
    <row r="30" spans="1:8" ht="30" customHeight="1" thickBot="1">
      <c r="A30" s="15" t="s">
        <v>43</v>
      </c>
      <c r="B30" s="30">
        <v>1</v>
      </c>
    </row>
    <row r="31" spans="1:8" ht="30" customHeight="1" thickBot="1">
      <c r="A31" s="100" t="s">
        <v>81</v>
      </c>
      <c r="B31" s="101"/>
      <c r="G31" s="7" t="s">
        <v>71</v>
      </c>
      <c r="H31" t="s">
        <v>70</v>
      </c>
    </row>
    <row r="32" spans="1:8" ht="42" customHeight="1" thickBot="1">
      <c r="A32" s="29" t="s">
        <v>82</v>
      </c>
      <c r="B32" s="64" t="s">
        <v>71</v>
      </c>
      <c r="G32" s="11" t="s">
        <v>63</v>
      </c>
      <c r="H32">
        <v>1</v>
      </c>
    </row>
    <row r="33" spans="1:8" ht="43.5" customHeight="1" thickBot="1">
      <c r="A33" s="15" t="s">
        <v>43</v>
      </c>
      <c r="B33" s="30">
        <v>1</v>
      </c>
      <c r="G33" s="11" t="s">
        <v>64</v>
      </c>
      <c r="H33">
        <v>2</v>
      </c>
    </row>
    <row r="34" spans="1:8" ht="30" customHeight="1" thickBot="1">
      <c r="A34" s="100" t="s">
        <v>83</v>
      </c>
      <c r="B34" s="101"/>
      <c r="G34" s="11" t="s">
        <v>65</v>
      </c>
      <c r="H34">
        <v>3</v>
      </c>
    </row>
    <row r="35" spans="1:8" ht="30" customHeight="1" thickBot="1">
      <c r="A35" s="29" t="s">
        <v>84</v>
      </c>
      <c r="B35" s="64" t="s">
        <v>71</v>
      </c>
      <c r="G35" s="11" t="s">
        <v>66</v>
      </c>
      <c r="H35">
        <v>4</v>
      </c>
    </row>
    <row r="36" spans="1:8" ht="30" customHeight="1" thickBot="1">
      <c r="A36" s="15" t="s">
        <v>43</v>
      </c>
      <c r="B36" s="30">
        <v>0</v>
      </c>
      <c r="G36" s="11" t="s">
        <v>67</v>
      </c>
      <c r="H36">
        <v>5</v>
      </c>
    </row>
    <row r="37" spans="1:8" ht="30" customHeight="1">
      <c r="A37" s="100" t="s">
        <v>91</v>
      </c>
      <c r="B37" s="101"/>
    </row>
    <row r="38" spans="1:8" ht="30" customHeight="1" thickBot="1">
      <c r="A38" s="29" t="s">
        <v>92</v>
      </c>
      <c r="B38" s="64" t="s">
        <v>71</v>
      </c>
      <c r="G38" s="7" t="s">
        <v>71</v>
      </c>
      <c r="H38" t="s">
        <v>70</v>
      </c>
    </row>
    <row r="39" spans="1:8" ht="30" customHeight="1" thickBot="1">
      <c r="A39" s="15" t="s">
        <v>43</v>
      </c>
      <c r="B39" s="30">
        <v>3</v>
      </c>
      <c r="G39" s="7" t="s">
        <v>96</v>
      </c>
      <c r="H39">
        <v>1</v>
      </c>
    </row>
    <row r="40" spans="1:8" ht="30" customHeight="1" thickBot="1">
      <c r="A40" s="32" t="s">
        <v>93</v>
      </c>
      <c r="B40" s="31">
        <f>IFERROR((B30+B33+B36+B39)/4,"-")</f>
        <v>1.25</v>
      </c>
      <c r="G40" s="7" t="s">
        <v>97</v>
      </c>
      <c r="H40">
        <v>2</v>
      </c>
    </row>
    <row r="41" spans="1:8" ht="30" customHeight="1" thickBot="1">
      <c r="A41" s="111" t="s">
        <v>94</v>
      </c>
      <c r="B41" s="112"/>
      <c r="G41" s="7" t="s">
        <v>98</v>
      </c>
      <c r="H41">
        <v>3</v>
      </c>
    </row>
    <row r="42" spans="1:8" ht="30" customHeight="1" thickBot="1">
      <c r="A42" s="20"/>
      <c r="B42" s="20"/>
      <c r="G42" s="7" t="s">
        <v>99</v>
      </c>
      <c r="H42">
        <v>4</v>
      </c>
    </row>
    <row r="43" spans="1:8" ht="30" customHeight="1" thickBot="1">
      <c r="A43" s="107" t="s">
        <v>95</v>
      </c>
      <c r="B43" s="115"/>
      <c r="G43" s="7" t="s">
        <v>100</v>
      </c>
      <c r="H43">
        <v>5</v>
      </c>
    </row>
    <row r="44" spans="1:8" ht="30" customHeight="1" thickBot="1">
      <c r="A44" s="33" t="s">
        <v>108</v>
      </c>
      <c r="B44" s="31">
        <f>IF(OR(B8="-",B11="-",B14="-",B17="-",B20="-",B23="-",B30="-",B33="-",B36="-",B39="-"),"Presenti campi non compilati",IFERROR(B24*B40,"-"))</f>
        <v>4.166666666666667</v>
      </c>
    </row>
    <row r="45" spans="1:8" ht="30" customHeight="1" thickBot="1">
      <c r="A45" s="34"/>
      <c r="B45" s="35"/>
    </row>
    <row r="46" spans="1:8" ht="30" customHeight="1" thickBot="1">
      <c r="A46" s="107" t="s">
        <v>112</v>
      </c>
      <c r="B46" s="115"/>
    </row>
    <row r="47" spans="1:8" ht="30" customHeight="1" thickBot="1">
      <c r="A47" s="113" t="s">
        <v>252</v>
      </c>
      <c r="B47" s="114"/>
    </row>
    <row r="48" spans="1:8" ht="12.75" customHeight="1" thickBot="1">
      <c r="G48" s="7" t="s">
        <v>71</v>
      </c>
      <c r="H48" t="s">
        <v>70</v>
      </c>
    </row>
    <row r="49" spans="7:8" ht="7.5" customHeight="1" thickBot="1">
      <c r="G49" s="7" t="s">
        <v>85</v>
      </c>
      <c r="H49">
        <v>0</v>
      </c>
    </row>
    <row r="50" spans="7:8" ht="30" customHeight="1" thickBot="1">
      <c r="G50" s="7" t="s">
        <v>86</v>
      </c>
      <c r="H50">
        <v>1</v>
      </c>
    </row>
    <row r="51" spans="7:8" ht="30" customHeight="1" thickBot="1">
      <c r="G51" s="7" t="s">
        <v>87</v>
      </c>
      <c r="H51">
        <v>2</v>
      </c>
    </row>
    <row r="52" spans="7:8" ht="30" customHeight="1" thickBot="1">
      <c r="G52" s="7" t="s">
        <v>88</v>
      </c>
      <c r="H52">
        <v>3</v>
      </c>
    </row>
    <row r="53" spans="7:8" ht="30" customHeight="1" thickBot="1">
      <c r="G53" s="7" t="s">
        <v>89</v>
      </c>
      <c r="H53">
        <v>4</v>
      </c>
    </row>
    <row r="54" spans="7:8" ht="30" customHeight="1" thickBot="1">
      <c r="G54" s="7" t="s">
        <v>90</v>
      </c>
      <c r="H54">
        <v>5</v>
      </c>
    </row>
    <row r="55" spans="7:8" ht="30" customHeight="1"/>
    <row r="56" spans="7:8" ht="30" customHeight="1" thickBot="1">
      <c r="G56" s="7" t="s">
        <v>71</v>
      </c>
      <c r="H56" t="s">
        <v>70</v>
      </c>
    </row>
    <row r="57" spans="7:8" ht="30" customHeight="1" thickBot="1">
      <c r="G57" s="7" t="s">
        <v>104</v>
      </c>
      <c r="H57">
        <v>1</v>
      </c>
    </row>
    <row r="58" spans="7:8" ht="30" customHeight="1" thickBot="1">
      <c r="G58" s="7" t="s">
        <v>105</v>
      </c>
      <c r="H58">
        <v>2</v>
      </c>
    </row>
    <row r="59" spans="7:8" ht="30" customHeight="1" thickBot="1">
      <c r="G59" s="7" t="s">
        <v>103</v>
      </c>
      <c r="H59">
        <v>3</v>
      </c>
    </row>
    <row r="60" spans="7:8" ht="30" customHeight="1" thickBot="1">
      <c r="G60" s="7" t="s">
        <v>106</v>
      </c>
      <c r="H60">
        <v>4</v>
      </c>
    </row>
    <row r="61" spans="7:8" ht="30" customHeight="1" thickBot="1">
      <c r="G61" s="7" t="s">
        <v>107</v>
      </c>
      <c r="H61">
        <v>5</v>
      </c>
    </row>
    <row r="62" spans="7:8" ht="30" customHeight="1"/>
    <row r="63" spans="7:8" ht="30" customHeight="1"/>
    <row r="64" spans="7:8" ht="30" customHeight="1"/>
    <row r="65" ht="30" customHeight="1"/>
    <row r="66" ht="30" customHeight="1"/>
    <row r="67" ht="30" customHeight="1"/>
    <row r="68" ht="30" customHeight="1"/>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60.xml><?xml version="1.0" encoding="utf-8"?>
<worksheet xmlns="http://schemas.openxmlformats.org/spreadsheetml/2006/main" xmlns:r="http://schemas.openxmlformats.org/officeDocument/2006/relationships">
  <dimension ref="A1:H68"/>
  <sheetViews>
    <sheetView topLeftCell="A31" zoomScaleNormal="100" zoomScaleSheetLayoutView="100" workbookViewId="0">
      <selection activeCell="A47" sqref="A47:B47"/>
    </sheetView>
  </sheetViews>
  <sheetFormatPr defaultColWidth="8.85546875" defaultRowHeight="15"/>
  <cols>
    <col min="1" max="1" width="85.7109375" customWidth="1"/>
    <col min="2" max="2" width="42" customWidth="1"/>
    <col min="3" max="3" width="5.42578125" customWidth="1"/>
    <col min="7" max="7" width="43.140625" hidden="1" customWidth="1"/>
    <col min="8" max="8" width="9.140625" hidden="1" customWidth="1"/>
  </cols>
  <sheetData>
    <row r="1" spans="1:8" ht="15.75" thickBot="1"/>
    <row r="2" spans="1:8" ht="24" customHeight="1" thickBot="1">
      <c r="A2" s="14" t="s">
        <v>73</v>
      </c>
      <c r="B2" s="18">
        <v>57</v>
      </c>
      <c r="D2" s="102" t="s">
        <v>74</v>
      </c>
      <c r="E2" s="103"/>
      <c r="F2" s="66" t="s">
        <v>30</v>
      </c>
      <c r="H2" t="s">
        <v>30</v>
      </c>
    </row>
    <row r="3" spans="1:8" ht="45" customHeight="1" thickBot="1">
      <c r="A3" s="109" t="s">
        <v>257</v>
      </c>
      <c r="B3" s="110"/>
      <c r="H3" t="s">
        <v>31</v>
      </c>
    </row>
    <row r="4" spans="1:8" ht="31.5" customHeight="1" thickBot="1">
      <c r="A4" s="107" t="s">
        <v>33</v>
      </c>
      <c r="B4" s="108"/>
      <c r="D4" s="104" t="s">
        <v>75</v>
      </c>
      <c r="E4" s="105"/>
      <c r="F4" s="106"/>
    </row>
    <row r="5" spans="1:8" ht="15.75" thickBot="1">
      <c r="A5" s="16" t="s">
        <v>34</v>
      </c>
      <c r="B5" s="17" t="s">
        <v>35</v>
      </c>
      <c r="G5" s="9" t="s">
        <v>71</v>
      </c>
      <c r="H5" t="s">
        <v>70</v>
      </c>
    </row>
    <row r="6" spans="1:8" ht="30" customHeight="1" thickBot="1">
      <c r="A6" s="100" t="s">
        <v>36</v>
      </c>
      <c r="B6" s="101"/>
      <c r="G6" s="10" t="s">
        <v>38</v>
      </c>
      <c r="H6">
        <v>1</v>
      </c>
    </row>
    <row r="7" spans="1:8" ht="30" customHeight="1" thickBot="1">
      <c r="A7" s="24" t="s">
        <v>37</v>
      </c>
      <c r="B7" s="64" t="s">
        <v>71</v>
      </c>
      <c r="G7" s="8" t="s">
        <v>39</v>
      </c>
      <c r="H7">
        <v>2</v>
      </c>
    </row>
    <row r="8" spans="1:8" ht="30" customHeight="1" thickBot="1">
      <c r="A8" s="23" t="s">
        <v>43</v>
      </c>
      <c r="B8" s="22">
        <v>1</v>
      </c>
      <c r="G8" s="7" t="s">
        <v>40</v>
      </c>
      <c r="H8">
        <v>3</v>
      </c>
    </row>
    <row r="9" spans="1:8" ht="30" customHeight="1" thickBot="1">
      <c r="A9" s="100" t="s">
        <v>44</v>
      </c>
      <c r="B9" s="101"/>
      <c r="G9" s="7" t="s">
        <v>41</v>
      </c>
      <c r="H9">
        <v>4</v>
      </c>
    </row>
    <row r="10" spans="1:8" ht="30" customHeight="1" thickBot="1">
      <c r="A10" s="25" t="s">
        <v>45</v>
      </c>
      <c r="B10" s="65" t="s">
        <v>71</v>
      </c>
      <c r="G10" s="7" t="s">
        <v>42</v>
      </c>
      <c r="H10">
        <v>5</v>
      </c>
    </row>
    <row r="11" spans="1:8" ht="30" customHeight="1" thickBot="1">
      <c r="A11" s="26" t="s">
        <v>43</v>
      </c>
      <c r="B11" s="22">
        <v>5</v>
      </c>
    </row>
    <row r="12" spans="1:8" ht="30" customHeight="1">
      <c r="A12" s="100" t="s">
        <v>48</v>
      </c>
      <c r="B12" s="101"/>
      <c r="G12" s="12"/>
    </row>
    <row r="13" spans="1:8" ht="30" customHeight="1" thickBot="1">
      <c r="A13" s="27" t="s">
        <v>49</v>
      </c>
      <c r="B13" s="65" t="s">
        <v>71</v>
      </c>
      <c r="G13" s="7" t="s">
        <v>71</v>
      </c>
      <c r="H13" t="s">
        <v>70</v>
      </c>
    </row>
    <row r="14" spans="1:8" ht="30" customHeight="1" thickBot="1">
      <c r="A14" s="26" t="s">
        <v>43</v>
      </c>
      <c r="B14" s="22">
        <v>1</v>
      </c>
      <c r="G14" s="7" t="s">
        <v>46</v>
      </c>
      <c r="H14">
        <v>2</v>
      </c>
    </row>
    <row r="15" spans="1:8" ht="30" customHeight="1" thickBot="1">
      <c r="A15" s="100" t="s">
        <v>53</v>
      </c>
      <c r="B15" s="101"/>
      <c r="G15" s="7" t="s">
        <v>47</v>
      </c>
      <c r="H15">
        <v>5</v>
      </c>
    </row>
    <row r="16" spans="1:8" ht="39" customHeight="1">
      <c r="A16" s="28" t="s">
        <v>54</v>
      </c>
      <c r="B16" s="64" t="s">
        <v>71</v>
      </c>
    </row>
    <row r="17" spans="1:8" ht="30" customHeight="1" thickBot="1">
      <c r="A17" s="15" t="s">
        <v>43</v>
      </c>
      <c r="B17" s="30">
        <v>5</v>
      </c>
      <c r="G17" s="7" t="s">
        <v>71</v>
      </c>
      <c r="H17" t="s">
        <v>70</v>
      </c>
    </row>
    <row r="18" spans="1:8" ht="30" customHeight="1" thickBot="1">
      <c r="A18" s="100" t="s">
        <v>58</v>
      </c>
      <c r="B18" s="101"/>
      <c r="G18" s="11" t="s">
        <v>50</v>
      </c>
      <c r="H18">
        <v>1</v>
      </c>
    </row>
    <row r="19" spans="1:8" ht="30" customHeight="1" thickBot="1">
      <c r="A19" s="29" t="s">
        <v>72</v>
      </c>
      <c r="B19" s="64" t="s">
        <v>71</v>
      </c>
      <c r="G19" s="11" t="s">
        <v>51</v>
      </c>
      <c r="H19">
        <v>3</v>
      </c>
    </row>
    <row r="20" spans="1:8" ht="30" customHeight="1" thickBot="1">
      <c r="A20" s="15" t="s">
        <v>43</v>
      </c>
      <c r="B20" s="30">
        <v>1</v>
      </c>
      <c r="G20" s="11" t="s">
        <v>52</v>
      </c>
      <c r="H20">
        <v>5</v>
      </c>
    </row>
    <row r="21" spans="1:8" ht="30" customHeight="1">
      <c r="A21" s="100" t="s">
        <v>61</v>
      </c>
      <c r="B21" s="101"/>
    </row>
    <row r="22" spans="1:8" ht="30" customHeight="1" thickBot="1">
      <c r="A22" s="29" t="s">
        <v>62</v>
      </c>
      <c r="B22" s="64" t="s">
        <v>71</v>
      </c>
      <c r="G22" s="7" t="s">
        <v>71</v>
      </c>
      <c r="H22" t="s">
        <v>70</v>
      </c>
    </row>
    <row r="23" spans="1:8" ht="30" customHeight="1" thickBot="1">
      <c r="A23" s="15" t="s">
        <v>43</v>
      </c>
      <c r="B23" s="30">
        <v>2</v>
      </c>
      <c r="G23" s="11" t="s">
        <v>55</v>
      </c>
      <c r="H23">
        <v>1</v>
      </c>
    </row>
    <row r="24" spans="1:8" ht="30" customHeight="1" thickBot="1">
      <c r="A24" s="19" t="s">
        <v>68</v>
      </c>
      <c r="B24" s="31">
        <f>IFERROR((B8+B11+B14+B17+B20+B23)/6,"-")</f>
        <v>2.5</v>
      </c>
      <c r="G24" s="13" t="s">
        <v>56</v>
      </c>
      <c r="H24">
        <v>3</v>
      </c>
    </row>
    <row r="25" spans="1:8" ht="30" customHeight="1" thickBot="1">
      <c r="A25" s="111" t="s">
        <v>69</v>
      </c>
      <c r="B25" s="112"/>
      <c r="G25" s="11" t="s">
        <v>57</v>
      </c>
      <c r="H25">
        <v>5</v>
      </c>
    </row>
    <row r="26" spans="1:8" ht="9.75" customHeight="1" thickBot="1"/>
    <row r="27" spans="1:8" ht="30" customHeight="1" thickBot="1">
      <c r="A27" s="107" t="s">
        <v>78</v>
      </c>
      <c r="B27" s="108"/>
      <c r="G27" s="7" t="s">
        <v>71</v>
      </c>
      <c r="H27" t="s">
        <v>70</v>
      </c>
    </row>
    <row r="28" spans="1:8" ht="30" customHeight="1" thickBot="1">
      <c r="A28" s="100" t="s">
        <v>79</v>
      </c>
      <c r="B28" s="101"/>
      <c r="G28" s="11" t="s">
        <v>59</v>
      </c>
      <c r="H28">
        <v>1</v>
      </c>
    </row>
    <row r="29" spans="1:8" ht="66.75" customHeight="1" thickBot="1">
      <c r="A29" s="29" t="s">
        <v>80</v>
      </c>
      <c r="B29" s="64" t="s">
        <v>71</v>
      </c>
      <c r="G29" s="11" t="s">
        <v>60</v>
      </c>
      <c r="H29">
        <v>5</v>
      </c>
    </row>
    <row r="30" spans="1:8" ht="30" customHeight="1" thickBot="1">
      <c r="A30" s="15" t="s">
        <v>43</v>
      </c>
      <c r="B30" s="30">
        <v>1</v>
      </c>
    </row>
    <row r="31" spans="1:8" ht="30" customHeight="1" thickBot="1">
      <c r="A31" s="100" t="s">
        <v>81</v>
      </c>
      <c r="B31" s="101"/>
      <c r="G31" s="7" t="s">
        <v>71</v>
      </c>
      <c r="H31" t="s">
        <v>70</v>
      </c>
    </row>
    <row r="32" spans="1:8" ht="42" customHeight="1" thickBot="1">
      <c r="A32" s="29" t="s">
        <v>82</v>
      </c>
      <c r="B32" s="64" t="s">
        <v>71</v>
      </c>
      <c r="G32" s="11" t="s">
        <v>63</v>
      </c>
      <c r="H32">
        <v>1</v>
      </c>
    </row>
    <row r="33" spans="1:8" ht="43.5" customHeight="1" thickBot="1">
      <c r="A33" s="15" t="s">
        <v>43</v>
      </c>
      <c r="B33" s="30">
        <v>1</v>
      </c>
      <c r="G33" s="11" t="s">
        <v>64</v>
      </c>
      <c r="H33">
        <v>2</v>
      </c>
    </row>
    <row r="34" spans="1:8" ht="30" customHeight="1" thickBot="1">
      <c r="A34" s="100" t="s">
        <v>83</v>
      </c>
      <c r="B34" s="101"/>
      <c r="G34" s="11" t="s">
        <v>65</v>
      </c>
      <c r="H34">
        <v>3</v>
      </c>
    </row>
    <row r="35" spans="1:8" ht="30" customHeight="1" thickBot="1">
      <c r="A35" s="29" t="s">
        <v>84</v>
      </c>
      <c r="B35" s="64" t="s">
        <v>71</v>
      </c>
      <c r="G35" s="11" t="s">
        <v>66</v>
      </c>
      <c r="H35">
        <v>4</v>
      </c>
    </row>
    <row r="36" spans="1:8" ht="30" customHeight="1" thickBot="1">
      <c r="A36" s="15" t="s">
        <v>43</v>
      </c>
      <c r="B36" s="30">
        <v>1</v>
      </c>
      <c r="G36" s="11" t="s">
        <v>67</v>
      </c>
      <c r="H36">
        <v>5</v>
      </c>
    </row>
    <row r="37" spans="1:8" ht="30" customHeight="1">
      <c r="A37" s="100" t="s">
        <v>91</v>
      </c>
      <c r="B37" s="101"/>
    </row>
    <row r="38" spans="1:8" ht="30" customHeight="1" thickBot="1">
      <c r="A38" s="29" t="s">
        <v>92</v>
      </c>
      <c r="B38" s="64" t="s">
        <v>71</v>
      </c>
      <c r="G38" s="7" t="s">
        <v>71</v>
      </c>
      <c r="H38" t="s">
        <v>70</v>
      </c>
    </row>
    <row r="39" spans="1:8" ht="30" customHeight="1" thickBot="1">
      <c r="A39" s="15" t="s">
        <v>43</v>
      </c>
      <c r="B39" s="30">
        <v>2</v>
      </c>
      <c r="G39" s="7" t="s">
        <v>96</v>
      </c>
      <c r="H39">
        <v>1</v>
      </c>
    </row>
    <row r="40" spans="1:8" ht="30" customHeight="1" thickBot="1">
      <c r="A40" s="32" t="s">
        <v>93</v>
      </c>
      <c r="B40" s="31">
        <f>IFERROR((B30+B33+B36+B39)/4,"-")</f>
        <v>1.25</v>
      </c>
      <c r="G40" s="7" t="s">
        <v>97</v>
      </c>
      <c r="H40">
        <v>2</v>
      </c>
    </row>
    <row r="41" spans="1:8" ht="30" customHeight="1" thickBot="1">
      <c r="A41" s="111" t="s">
        <v>94</v>
      </c>
      <c r="B41" s="112"/>
      <c r="G41" s="7" t="s">
        <v>98</v>
      </c>
      <c r="H41">
        <v>3</v>
      </c>
    </row>
    <row r="42" spans="1:8" ht="30" customHeight="1" thickBot="1">
      <c r="A42" s="20"/>
      <c r="B42" s="20"/>
      <c r="G42" s="7" t="s">
        <v>99</v>
      </c>
      <c r="H42">
        <v>4</v>
      </c>
    </row>
    <row r="43" spans="1:8" ht="30" customHeight="1" thickBot="1">
      <c r="A43" s="107" t="s">
        <v>95</v>
      </c>
      <c r="B43" s="115"/>
      <c r="G43" s="7" t="s">
        <v>100</v>
      </c>
      <c r="H43">
        <v>5</v>
      </c>
    </row>
    <row r="44" spans="1:8" ht="30" customHeight="1" thickBot="1">
      <c r="A44" s="33" t="s">
        <v>108</v>
      </c>
      <c r="B44" s="31">
        <f>IF(OR(B8="-",B11="-",B14="-",B17="-",B20="-",B23="-",B30="-",B33="-",B36="-",B39="-"),"Presenti campi non compilati",IFERROR(B24*B40,"-"))</f>
        <v>3.125</v>
      </c>
    </row>
    <row r="45" spans="1:8" ht="30" customHeight="1" thickBot="1">
      <c r="A45" s="34"/>
      <c r="B45" s="35"/>
    </row>
    <row r="46" spans="1:8" ht="30" customHeight="1" thickBot="1">
      <c r="A46" s="107" t="s">
        <v>112</v>
      </c>
      <c r="B46" s="115"/>
    </row>
    <row r="47" spans="1:8" ht="30" customHeight="1" thickBot="1">
      <c r="A47" s="113" t="s">
        <v>258</v>
      </c>
      <c r="B47" s="114"/>
    </row>
    <row r="48" spans="1:8" ht="12.75" customHeight="1" thickBot="1">
      <c r="G48" s="7" t="s">
        <v>71</v>
      </c>
      <c r="H48" t="s">
        <v>70</v>
      </c>
    </row>
    <row r="49" spans="7:8" ht="7.5" customHeight="1" thickBot="1">
      <c r="G49" s="7" t="s">
        <v>85</v>
      </c>
      <c r="H49">
        <v>0</v>
      </c>
    </row>
    <row r="50" spans="7:8" ht="30" customHeight="1" thickBot="1">
      <c r="G50" s="7" t="s">
        <v>86</v>
      </c>
      <c r="H50">
        <v>1</v>
      </c>
    </row>
    <row r="51" spans="7:8" ht="30" customHeight="1" thickBot="1">
      <c r="G51" s="7" t="s">
        <v>87</v>
      </c>
      <c r="H51">
        <v>2</v>
      </c>
    </row>
    <row r="52" spans="7:8" ht="30" customHeight="1" thickBot="1">
      <c r="G52" s="7" t="s">
        <v>88</v>
      </c>
      <c r="H52">
        <v>3</v>
      </c>
    </row>
    <row r="53" spans="7:8" ht="30" customHeight="1" thickBot="1">
      <c r="G53" s="7" t="s">
        <v>89</v>
      </c>
      <c r="H53">
        <v>4</v>
      </c>
    </row>
    <row r="54" spans="7:8" ht="30" customHeight="1" thickBot="1">
      <c r="G54" s="7" t="s">
        <v>90</v>
      </c>
      <c r="H54">
        <v>5</v>
      </c>
    </row>
    <row r="55" spans="7:8" ht="30" customHeight="1"/>
    <row r="56" spans="7:8" ht="30" customHeight="1" thickBot="1">
      <c r="G56" s="7" t="s">
        <v>71</v>
      </c>
      <c r="H56" t="s">
        <v>70</v>
      </c>
    </row>
    <row r="57" spans="7:8" ht="30" customHeight="1" thickBot="1">
      <c r="G57" s="7" t="s">
        <v>104</v>
      </c>
      <c r="H57">
        <v>1</v>
      </c>
    </row>
    <row r="58" spans="7:8" ht="30" customHeight="1" thickBot="1">
      <c r="G58" s="7" t="s">
        <v>105</v>
      </c>
      <c r="H58">
        <v>2</v>
      </c>
    </row>
    <row r="59" spans="7:8" ht="30" customHeight="1" thickBot="1">
      <c r="G59" s="7" t="s">
        <v>103</v>
      </c>
      <c r="H59">
        <v>3</v>
      </c>
    </row>
    <row r="60" spans="7:8" ht="30" customHeight="1" thickBot="1">
      <c r="G60" s="7" t="s">
        <v>106</v>
      </c>
      <c r="H60">
        <v>4</v>
      </c>
    </row>
    <row r="61" spans="7:8" ht="30" customHeight="1" thickBot="1">
      <c r="G61" s="7" t="s">
        <v>107</v>
      </c>
      <c r="H61">
        <v>5</v>
      </c>
    </row>
    <row r="62" spans="7:8" ht="30" customHeight="1"/>
    <row r="63" spans="7:8" ht="30" customHeight="1"/>
    <row r="64" spans="7:8" ht="30" customHeight="1"/>
    <row r="65" ht="30" customHeight="1"/>
    <row r="66" ht="30" customHeight="1"/>
    <row r="67" ht="30" customHeight="1"/>
    <row r="68" ht="30" customHeight="1"/>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61.xml><?xml version="1.0" encoding="utf-8"?>
<worksheet xmlns="http://schemas.openxmlformats.org/spreadsheetml/2006/main" xmlns:r="http://schemas.openxmlformats.org/officeDocument/2006/relationships">
  <dimension ref="A1:H68"/>
  <sheetViews>
    <sheetView zoomScaleNormal="100" zoomScaleSheetLayoutView="100" workbookViewId="0">
      <selection activeCell="I9" sqref="I9"/>
    </sheetView>
  </sheetViews>
  <sheetFormatPr defaultColWidth="8.85546875" defaultRowHeight="15"/>
  <cols>
    <col min="1" max="1" width="85.7109375" customWidth="1"/>
    <col min="2" max="2" width="42" customWidth="1"/>
    <col min="3" max="3" width="5.42578125" customWidth="1"/>
    <col min="7" max="7" width="43.140625" hidden="1" customWidth="1"/>
    <col min="8" max="8" width="9.140625" hidden="1" customWidth="1"/>
  </cols>
  <sheetData>
    <row r="1" spans="1:8" ht="15.75" thickBot="1"/>
    <row r="2" spans="1:8" ht="24" customHeight="1" thickBot="1">
      <c r="A2" s="14" t="s">
        <v>73</v>
      </c>
      <c r="B2" s="18">
        <v>58</v>
      </c>
      <c r="D2" s="102" t="s">
        <v>74</v>
      </c>
      <c r="E2" s="103"/>
      <c r="F2" s="66" t="s">
        <v>30</v>
      </c>
      <c r="H2" t="s">
        <v>30</v>
      </c>
    </row>
    <row r="3" spans="1:8" ht="45" customHeight="1" thickBot="1">
      <c r="A3" s="109" t="s">
        <v>260</v>
      </c>
      <c r="B3" s="110"/>
      <c r="H3" t="s">
        <v>31</v>
      </c>
    </row>
    <row r="4" spans="1:8" ht="31.5" customHeight="1" thickBot="1">
      <c r="A4" s="107" t="s">
        <v>33</v>
      </c>
      <c r="B4" s="108"/>
      <c r="D4" s="104" t="s">
        <v>75</v>
      </c>
      <c r="E4" s="105"/>
      <c r="F4" s="106"/>
    </row>
    <row r="5" spans="1:8" ht="15.75" thickBot="1">
      <c r="A5" s="16" t="s">
        <v>34</v>
      </c>
      <c r="B5" s="17" t="s">
        <v>35</v>
      </c>
      <c r="G5" s="9" t="s">
        <v>71</v>
      </c>
      <c r="H5" t="s">
        <v>70</v>
      </c>
    </row>
    <row r="6" spans="1:8" ht="30" customHeight="1" thickBot="1">
      <c r="A6" s="100" t="s">
        <v>36</v>
      </c>
      <c r="B6" s="101"/>
      <c r="G6" s="10" t="s">
        <v>38</v>
      </c>
      <c r="H6">
        <v>1</v>
      </c>
    </row>
    <row r="7" spans="1:8" ht="30" customHeight="1" thickBot="1">
      <c r="A7" s="24" t="s">
        <v>37</v>
      </c>
      <c r="B7" s="64" t="s">
        <v>71</v>
      </c>
      <c r="G7" s="8" t="s">
        <v>39</v>
      </c>
      <c r="H7">
        <v>2</v>
      </c>
    </row>
    <row r="8" spans="1:8" ht="30" customHeight="1" thickBot="1">
      <c r="A8" s="23" t="s">
        <v>43</v>
      </c>
      <c r="B8" s="22">
        <v>3</v>
      </c>
      <c r="G8" s="7" t="s">
        <v>40</v>
      </c>
      <c r="H8">
        <v>3</v>
      </c>
    </row>
    <row r="9" spans="1:8" ht="30" customHeight="1" thickBot="1">
      <c r="A9" s="100" t="s">
        <v>44</v>
      </c>
      <c r="B9" s="101"/>
      <c r="G9" s="7" t="s">
        <v>41</v>
      </c>
      <c r="H9">
        <v>4</v>
      </c>
    </row>
    <row r="10" spans="1:8" ht="30" customHeight="1" thickBot="1">
      <c r="A10" s="25" t="s">
        <v>45</v>
      </c>
      <c r="B10" s="65" t="s">
        <v>71</v>
      </c>
      <c r="G10" s="7" t="s">
        <v>42</v>
      </c>
      <c r="H10">
        <v>5</v>
      </c>
    </row>
    <row r="11" spans="1:8" ht="30" customHeight="1" thickBot="1">
      <c r="A11" s="26" t="s">
        <v>43</v>
      </c>
      <c r="B11" s="22">
        <v>5</v>
      </c>
    </row>
    <row r="12" spans="1:8" ht="30" customHeight="1">
      <c r="A12" s="100" t="s">
        <v>48</v>
      </c>
      <c r="B12" s="101"/>
      <c r="G12" s="12"/>
    </row>
    <row r="13" spans="1:8" ht="30" customHeight="1" thickBot="1">
      <c r="A13" s="27" t="s">
        <v>49</v>
      </c>
      <c r="B13" s="65" t="s">
        <v>71</v>
      </c>
      <c r="G13" s="7" t="s">
        <v>71</v>
      </c>
      <c r="H13" t="s">
        <v>70</v>
      </c>
    </row>
    <row r="14" spans="1:8" ht="30" customHeight="1" thickBot="1">
      <c r="A14" s="26" t="s">
        <v>43</v>
      </c>
      <c r="B14" s="22">
        <v>1</v>
      </c>
      <c r="G14" s="7" t="s">
        <v>46</v>
      </c>
      <c r="H14">
        <v>2</v>
      </c>
    </row>
    <row r="15" spans="1:8" ht="30" customHeight="1" thickBot="1">
      <c r="A15" s="100" t="s">
        <v>53</v>
      </c>
      <c r="B15" s="101"/>
      <c r="G15" s="7" t="s">
        <v>47</v>
      </c>
      <c r="H15">
        <v>5</v>
      </c>
    </row>
    <row r="16" spans="1:8" ht="39" customHeight="1">
      <c r="A16" s="28" t="s">
        <v>54</v>
      </c>
      <c r="B16" s="64" t="s">
        <v>71</v>
      </c>
    </row>
    <row r="17" spans="1:8" ht="30" customHeight="1" thickBot="1">
      <c r="A17" s="15" t="s">
        <v>43</v>
      </c>
      <c r="B17" s="30">
        <v>5</v>
      </c>
      <c r="G17" s="7" t="s">
        <v>71</v>
      </c>
      <c r="H17" t="s">
        <v>70</v>
      </c>
    </row>
    <row r="18" spans="1:8" ht="30" customHeight="1" thickBot="1">
      <c r="A18" s="100" t="s">
        <v>58</v>
      </c>
      <c r="B18" s="101"/>
      <c r="G18" s="11" t="s">
        <v>50</v>
      </c>
      <c r="H18">
        <v>1</v>
      </c>
    </row>
    <row r="19" spans="1:8" ht="30" customHeight="1" thickBot="1">
      <c r="A19" s="29" t="s">
        <v>72</v>
      </c>
      <c r="B19" s="64" t="s">
        <v>71</v>
      </c>
      <c r="G19" s="11" t="s">
        <v>51</v>
      </c>
      <c r="H19">
        <v>3</v>
      </c>
    </row>
    <row r="20" spans="1:8" ht="30" customHeight="1" thickBot="1">
      <c r="A20" s="15" t="s">
        <v>43</v>
      </c>
      <c r="B20" s="30">
        <v>1</v>
      </c>
      <c r="G20" s="11" t="s">
        <v>52</v>
      </c>
      <c r="H20">
        <v>5</v>
      </c>
    </row>
    <row r="21" spans="1:8" ht="30" customHeight="1">
      <c r="A21" s="100" t="s">
        <v>61</v>
      </c>
      <c r="B21" s="101"/>
    </row>
    <row r="22" spans="1:8" ht="30" customHeight="1" thickBot="1">
      <c r="A22" s="29" t="s">
        <v>62</v>
      </c>
      <c r="B22" s="64" t="s">
        <v>71</v>
      </c>
      <c r="G22" s="7" t="s">
        <v>71</v>
      </c>
      <c r="H22" t="s">
        <v>70</v>
      </c>
    </row>
    <row r="23" spans="1:8" ht="30" customHeight="1" thickBot="1">
      <c r="A23" s="15" t="s">
        <v>43</v>
      </c>
      <c r="B23" s="30">
        <v>3</v>
      </c>
      <c r="G23" s="11" t="s">
        <v>55</v>
      </c>
      <c r="H23">
        <v>1</v>
      </c>
    </row>
    <row r="24" spans="1:8" ht="30" customHeight="1" thickBot="1">
      <c r="A24" s="19" t="s">
        <v>68</v>
      </c>
      <c r="B24" s="31">
        <f>IFERROR((B8+B11+B14+B17+B20+B23)/6,"-")</f>
        <v>3</v>
      </c>
      <c r="G24" s="13" t="s">
        <v>56</v>
      </c>
      <c r="H24">
        <v>3</v>
      </c>
    </row>
    <row r="25" spans="1:8" ht="30" customHeight="1" thickBot="1">
      <c r="A25" s="111" t="s">
        <v>69</v>
      </c>
      <c r="B25" s="112"/>
      <c r="G25" s="11" t="s">
        <v>57</v>
      </c>
      <c r="H25">
        <v>5</v>
      </c>
    </row>
    <row r="26" spans="1:8" ht="9.75" customHeight="1" thickBot="1"/>
    <row r="27" spans="1:8" ht="30" customHeight="1" thickBot="1">
      <c r="A27" s="107" t="s">
        <v>78</v>
      </c>
      <c r="B27" s="108"/>
      <c r="G27" s="7" t="s">
        <v>71</v>
      </c>
      <c r="H27" t="s">
        <v>70</v>
      </c>
    </row>
    <row r="28" spans="1:8" ht="30" customHeight="1" thickBot="1">
      <c r="A28" s="100" t="s">
        <v>79</v>
      </c>
      <c r="B28" s="101"/>
      <c r="G28" s="11" t="s">
        <v>59</v>
      </c>
      <c r="H28">
        <v>1</v>
      </c>
    </row>
    <row r="29" spans="1:8" ht="66.75" customHeight="1" thickBot="1">
      <c r="A29" s="29" t="s">
        <v>80</v>
      </c>
      <c r="B29" s="64" t="s">
        <v>71</v>
      </c>
      <c r="G29" s="11" t="s">
        <v>60</v>
      </c>
      <c r="H29">
        <v>5</v>
      </c>
    </row>
    <row r="30" spans="1:8" ht="30" customHeight="1" thickBot="1">
      <c r="A30" s="15" t="s">
        <v>43</v>
      </c>
      <c r="B30" s="30">
        <v>1</v>
      </c>
    </row>
    <row r="31" spans="1:8" ht="30" customHeight="1" thickBot="1">
      <c r="A31" s="100" t="s">
        <v>81</v>
      </c>
      <c r="B31" s="101"/>
      <c r="G31" s="7" t="s">
        <v>71</v>
      </c>
      <c r="H31" t="s">
        <v>70</v>
      </c>
    </row>
    <row r="32" spans="1:8" ht="42" customHeight="1" thickBot="1">
      <c r="A32" s="29" t="s">
        <v>82</v>
      </c>
      <c r="B32" s="64" t="s">
        <v>71</v>
      </c>
      <c r="G32" s="11" t="s">
        <v>63</v>
      </c>
      <c r="H32">
        <v>1</v>
      </c>
    </row>
    <row r="33" spans="1:8" ht="43.5" customHeight="1" thickBot="1">
      <c r="A33" s="15" t="s">
        <v>43</v>
      </c>
      <c r="B33" s="30">
        <v>1</v>
      </c>
      <c r="G33" s="11" t="s">
        <v>64</v>
      </c>
      <c r="H33">
        <v>2</v>
      </c>
    </row>
    <row r="34" spans="1:8" ht="30" customHeight="1" thickBot="1">
      <c r="A34" s="100" t="s">
        <v>83</v>
      </c>
      <c r="B34" s="101"/>
      <c r="G34" s="11" t="s">
        <v>65</v>
      </c>
      <c r="H34">
        <v>3</v>
      </c>
    </row>
    <row r="35" spans="1:8" ht="30" customHeight="1" thickBot="1">
      <c r="A35" s="29" t="s">
        <v>84</v>
      </c>
      <c r="B35" s="64" t="s">
        <v>71</v>
      </c>
      <c r="G35" s="11" t="s">
        <v>66</v>
      </c>
      <c r="H35">
        <v>4</v>
      </c>
    </row>
    <row r="36" spans="1:8" ht="30" customHeight="1" thickBot="1">
      <c r="A36" s="15" t="s">
        <v>43</v>
      </c>
      <c r="B36" s="30">
        <v>1</v>
      </c>
      <c r="G36" s="11" t="s">
        <v>67</v>
      </c>
      <c r="H36">
        <v>5</v>
      </c>
    </row>
    <row r="37" spans="1:8" ht="30" customHeight="1">
      <c r="A37" s="100" t="s">
        <v>91</v>
      </c>
      <c r="B37" s="101"/>
    </row>
    <row r="38" spans="1:8" ht="30" customHeight="1" thickBot="1">
      <c r="A38" s="29" t="s">
        <v>92</v>
      </c>
      <c r="B38" s="64" t="s">
        <v>71</v>
      </c>
      <c r="G38" s="7" t="s">
        <v>71</v>
      </c>
      <c r="H38" t="s">
        <v>70</v>
      </c>
    </row>
    <row r="39" spans="1:8" ht="30" customHeight="1" thickBot="1">
      <c r="A39" s="15" t="s">
        <v>43</v>
      </c>
      <c r="B39" s="30">
        <v>2</v>
      </c>
      <c r="G39" s="7" t="s">
        <v>96</v>
      </c>
      <c r="H39">
        <v>1</v>
      </c>
    </row>
    <row r="40" spans="1:8" ht="30" customHeight="1" thickBot="1">
      <c r="A40" s="32" t="s">
        <v>93</v>
      </c>
      <c r="B40" s="31">
        <f>IFERROR((B30+B33+B36+B39)/4,"-")</f>
        <v>1.25</v>
      </c>
      <c r="G40" s="7" t="s">
        <v>97</v>
      </c>
      <c r="H40">
        <v>2</v>
      </c>
    </row>
    <row r="41" spans="1:8" ht="30" customHeight="1" thickBot="1">
      <c r="A41" s="111" t="s">
        <v>94</v>
      </c>
      <c r="B41" s="112"/>
      <c r="G41" s="7" t="s">
        <v>98</v>
      </c>
      <c r="H41">
        <v>3</v>
      </c>
    </row>
    <row r="42" spans="1:8" ht="30" customHeight="1" thickBot="1">
      <c r="A42" s="20"/>
      <c r="B42" s="20"/>
      <c r="G42" s="7" t="s">
        <v>99</v>
      </c>
      <c r="H42">
        <v>4</v>
      </c>
    </row>
    <row r="43" spans="1:8" ht="30" customHeight="1" thickBot="1">
      <c r="A43" s="107" t="s">
        <v>95</v>
      </c>
      <c r="B43" s="115"/>
      <c r="G43" s="7" t="s">
        <v>100</v>
      </c>
      <c r="H43">
        <v>5</v>
      </c>
    </row>
    <row r="44" spans="1:8" ht="30" customHeight="1" thickBot="1">
      <c r="A44" s="33" t="s">
        <v>108</v>
      </c>
      <c r="B44" s="31">
        <f>IF(OR(B8="-",B11="-",B14="-",B17="-",B20="-",B23="-",B30="-",B33="-",B36="-",B39="-"),"Presenti campi non compilati",IFERROR(B24*B40,"-"))</f>
        <v>3.75</v>
      </c>
    </row>
    <row r="45" spans="1:8" ht="30" customHeight="1" thickBot="1">
      <c r="A45" s="34"/>
      <c r="B45" s="35"/>
    </row>
    <row r="46" spans="1:8" ht="30" customHeight="1" thickBot="1">
      <c r="A46" s="107" t="s">
        <v>112</v>
      </c>
      <c r="B46" s="115"/>
    </row>
    <row r="47" spans="1:8" ht="30" customHeight="1" thickBot="1">
      <c r="A47" s="113" t="s">
        <v>261</v>
      </c>
      <c r="B47" s="114"/>
    </row>
    <row r="48" spans="1:8" ht="12.75" customHeight="1" thickBot="1">
      <c r="G48" s="7" t="s">
        <v>71</v>
      </c>
      <c r="H48" t="s">
        <v>70</v>
      </c>
    </row>
    <row r="49" spans="7:8" ht="7.5" customHeight="1" thickBot="1">
      <c r="G49" s="7" t="s">
        <v>85</v>
      </c>
      <c r="H49">
        <v>0</v>
      </c>
    </row>
    <row r="50" spans="7:8" ht="30" customHeight="1" thickBot="1">
      <c r="G50" s="7" t="s">
        <v>86</v>
      </c>
      <c r="H50">
        <v>1</v>
      </c>
    </row>
    <row r="51" spans="7:8" ht="30" customHeight="1" thickBot="1">
      <c r="G51" s="7" t="s">
        <v>87</v>
      </c>
      <c r="H51">
        <v>2</v>
      </c>
    </row>
    <row r="52" spans="7:8" ht="30" customHeight="1" thickBot="1">
      <c r="G52" s="7" t="s">
        <v>88</v>
      </c>
      <c r="H52">
        <v>3</v>
      </c>
    </row>
    <row r="53" spans="7:8" ht="30" customHeight="1" thickBot="1">
      <c r="G53" s="7" t="s">
        <v>89</v>
      </c>
      <c r="H53">
        <v>4</v>
      </c>
    </row>
    <row r="54" spans="7:8" ht="30" customHeight="1" thickBot="1">
      <c r="G54" s="7" t="s">
        <v>90</v>
      </c>
      <c r="H54">
        <v>5</v>
      </c>
    </row>
    <row r="55" spans="7:8" ht="30" customHeight="1"/>
    <row r="56" spans="7:8" ht="30" customHeight="1" thickBot="1">
      <c r="G56" s="7" t="s">
        <v>71</v>
      </c>
      <c r="H56" t="s">
        <v>70</v>
      </c>
    </row>
    <row r="57" spans="7:8" ht="30" customHeight="1" thickBot="1">
      <c r="G57" s="7" t="s">
        <v>104</v>
      </c>
      <c r="H57">
        <v>1</v>
      </c>
    </row>
    <row r="58" spans="7:8" ht="30" customHeight="1" thickBot="1">
      <c r="G58" s="7" t="s">
        <v>105</v>
      </c>
      <c r="H58">
        <v>2</v>
      </c>
    </row>
    <row r="59" spans="7:8" ht="30" customHeight="1" thickBot="1">
      <c r="G59" s="7" t="s">
        <v>103</v>
      </c>
      <c r="H59">
        <v>3</v>
      </c>
    </row>
    <row r="60" spans="7:8" ht="30" customHeight="1" thickBot="1">
      <c r="G60" s="7" t="s">
        <v>106</v>
      </c>
      <c r="H60">
        <v>4</v>
      </c>
    </row>
    <row r="61" spans="7:8" ht="30" customHeight="1" thickBot="1">
      <c r="G61" s="7" t="s">
        <v>107</v>
      </c>
      <c r="H61">
        <v>5</v>
      </c>
    </row>
    <row r="62" spans="7:8" ht="30" customHeight="1"/>
    <row r="63" spans="7:8" ht="30" customHeight="1"/>
    <row r="64" spans="7:8" ht="30" customHeight="1"/>
    <row r="65" ht="30" customHeight="1"/>
    <row r="66" ht="30" customHeight="1"/>
    <row r="67" ht="30" customHeight="1"/>
    <row r="68" ht="30" customHeight="1"/>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62.xml><?xml version="1.0" encoding="utf-8"?>
<worksheet xmlns="http://schemas.openxmlformats.org/spreadsheetml/2006/main" xmlns:r="http://schemas.openxmlformats.org/officeDocument/2006/relationships">
  <dimension ref="A1:H68"/>
  <sheetViews>
    <sheetView topLeftCell="A34" zoomScaleNormal="100" zoomScaleSheetLayoutView="100" workbookViewId="0">
      <selection activeCell="A47" sqref="A47:B47"/>
    </sheetView>
  </sheetViews>
  <sheetFormatPr defaultColWidth="8.85546875" defaultRowHeight="15"/>
  <cols>
    <col min="1" max="1" width="85.7109375" customWidth="1"/>
    <col min="2" max="2" width="42" customWidth="1"/>
    <col min="3" max="3" width="5.42578125" customWidth="1"/>
    <col min="7" max="7" width="43.140625" hidden="1" customWidth="1"/>
    <col min="8" max="8" width="9.140625" hidden="1" customWidth="1"/>
  </cols>
  <sheetData>
    <row r="1" spans="1:8" ht="15.75" thickBot="1"/>
    <row r="2" spans="1:8" ht="24" customHeight="1" thickBot="1">
      <c r="A2" s="14" t="s">
        <v>73</v>
      </c>
      <c r="B2" s="18">
        <v>59</v>
      </c>
      <c r="D2" s="102" t="s">
        <v>74</v>
      </c>
      <c r="E2" s="103"/>
      <c r="F2" s="66" t="s">
        <v>30</v>
      </c>
      <c r="H2" t="s">
        <v>30</v>
      </c>
    </row>
    <row r="3" spans="1:8" ht="45" customHeight="1" thickBot="1">
      <c r="A3" s="109" t="s">
        <v>263</v>
      </c>
      <c r="B3" s="110"/>
      <c r="H3" t="s">
        <v>31</v>
      </c>
    </row>
    <row r="4" spans="1:8" ht="31.5" customHeight="1" thickBot="1">
      <c r="A4" s="107" t="s">
        <v>33</v>
      </c>
      <c r="B4" s="108"/>
      <c r="D4" s="104" t="s">
        <v>75</v>
      </c>
      <c r="E4" s="105"/>
      <c r="F4" s="106"/>
    </row>
    <row r="5" spans="1:8" ht="15.75" thickBot="1">
      <c r="A5" s="16" t="s">
        <v>34</v>
      </c>
      <c r="B5" s="17" t="s">
        <v>35</v>
      </c>
      <c r="G5" s="9" t="s">
        <v>71</v>
      </c>
      <c r="H5" t="s">
        <v>70</v>
      </c>
    </row>
    <row r="6" spans="1:8" ht="30" customHeight="1" thickBot="1">
      <c r="A6" s="100" t="s">
        <v>36</v>
      </c>
      <c r="B6" s="101"/>
      <c r="G6" s="10" t="s">
        <v>38</v>
      </c>
      <c r="H6">
        <v>1</v>
      </c>
    </row>
    <row r="7" spans="1:8" ht="30" customHeight="1" thickBot="1">
      <c r="A7" s="24" t="s">
        <v>37</v>
      </c>
      <c r="B7" s="64" t="s">
        <v>71</v>
      </c>
      <c r="G7" s="8" t="s">
        <v>39</v>
      </c>
      <c r="H7">
        <v>2</v>
      </c>
    </row>
    <row r="8" spans="1:8" ht="30" customHeight="1" thickBot="1">
      <c r="A8" s="23" t="s">
        <v>43</v>
      </c>
      <c r="B8" s="22">
        <v>1</v>
      </c>
      <c r="G8" s="7" t="s">
        <v>40</v>
      </c>
      <c r="H8">
        <v>3</v>
      </c>
    </row>
    <row r="9" spans="1:8" ht="30" customHeight="1" thickBot="1">
      <c r="A9" s="100" t="s">
        <v>44</v>
      </c>
      <c r="B9" s="101"/>
      <c r="G9" s="7" t="s">
        <v>41</v>
      </c>
      <c r="H9">
        <v>4</v>
      </c>
    </row>
    <row r="10" spans="1:8" ht="30" customHeight="1" thickBot="1">
      <c r="A10" s="25" t="s">
        <v>45</v>
      </c>
      <c r="B10" s="65" t="s">
        <v>71</v>
      </c>
      <c r="G10" s="7" t="s">
        <v>42</v>
      </c>
      <c r="H10">
        <v>5</v>
      </c>
    </row>
    <row r="11" spans="1:8" ht="30" customHeight="1" thickBot="1">
      <c r="A11" s="26" t="s">
        <v>43</v>
      </c>
      <c r="B11" s="22">
        <v>5</v>
      </c>
    </row>
    <row r="12" spans="1:8" ht="30" customHeight="1">
      <c r="A12" s="100" t="s">
        <v>48</v>
      </c>
      <c r="B12" s="101"/>
      <c r="G12" s="12"/>
    </row>
    <row r="13" spans="1:8" ht="30" customHeight="1" thickBot="1">
      <c r="A13" s="27" t="s">
        <v>49</v>
      </c>
      <c r="B13" s="65" t="s">
        <v>71</v>
      </c>
      <c r="G13" s="7" t="s">
        <v>71</v>
      </c>
      <c r="H13" t="s">
        <v>70</v>
      </c>
    </row>
    <row r="14" spans="1:8" ht="30" customHeight="1" thickBot="1">
      <c r="A14" s="26" t="s">
        <v>43</v>
      </c>
      <c r="B14" s="22">
        <v>3</v>
      </c>
      <c r="G14" s="7" t="s">
        <v>46</v>
      </c>
      <c r="H14">
        <v>2</v>
      </c>
    </row>
    <row r="15" spans="1:8" ht="30" customHeight="1" thickBot="1">
      <c r="A15" s="100" t="s">
        <v>53</v>
      </c>
      <c r="B15" s="101"/>
      <c r="G15" s="7" t="s">
        <v>47</v>
      </c>
      <c r="H15">
        <v>5</v>
      </c>
    </row>
    <row r="16" spans="1:8" ht="39" customHeight="1">
      <c r="A16" s="28" t="s">
        <v>54</v>
      </c>
      <c r="B16" s="64" t="s">
        <v>71</v>
      </c>
    </row>
    <row r="17" spans="1:8" ht="30" customHeight="1" thickBot="1">
      <c r="A17" s="15" t="s">
        <v>43</v>
      </c>
      <c r="B17" s="30">
        <v>5</v>
      </c>
      <c r="G17" s="7" t="s">
        <v>71</v>
      </c>
      <c r="H17" t="s">
        <v>70</v>
      </c>
    </row>
    <row r="18" spans="1:8" ht="30" customHeight="1" thickBot="1">
      <c r="A18" s="100" t="s">
        <v>58</v>
      </c>
      <c r="B18" s="101"/>
      <c r="G18" s="11" t="s">
        <v>50</v>
      </c>
      <c r="H18">
        <v>1</v>
      </c>
    </row>
    <row r="19" spans="1:8" ht="30" customHeight="1" thickBot="1">
      <c r="A19" s="29" t="s">
        <v>72</v>
      </c>
      <c r="B19" s="64" t="s">
        <v>71</v>
      </c>
      <c r="G19" s="11" t="s">
        <v>51</v>
      </c>
      <c r="H19">
        <v>3</v>
      </c>
    </row>
    <row r="20" spans="1:8" ht="30" customHeight="1" thickBot="1">
      <c r="A20" s="15" t="s">
        <v>43</v>
      </c>
      <c r="B20" s="30">
        <v>1</v>
      </c>
      <c r="G20" s="11" t="s">
        <v>52</v>
      </c>
      <c r="H20">
        <v>5</v>
      </c>
    </row>
    <row r="21" spans="1:8" ht="30" customHeight="1">
      <c r="A21" s="100" t="s">
        <v>61</v>
      </c>
      <c r="B21" s="101"/>
    </row>
    <row r="22" spans="1:8" ht="30" customHeight="1" thickBot="1">
      <c r="A22" s="29" t="s">
        <v>62</v>
      </c>
      <c r="B22" s="64" t="s">
        <v>71</v>
      </c>
      <c r="G22" s="7" t="s">
        <v>71</v>
      </c>
      <c r="H22" t="s">
        <v>70</v>
      </c>
    </row>
    <row r="23" spans="1:8" ht="30" customHeight="1" thickBot="1">
      <c r="A23" s="15" t="s">
        <v>43</v>
      </c>
      <c r="B23" s="30">
        <v>2</v>
      </c>
      <c r="G23" s="11" t="s">
        <v>55</v>
      </c>
      <c r="H23">
        <v>1</v>
      </c>
    </row>
    <row r="24" spans="1:8" ht="30" customHeight="1" thickBot="1">
      <c r="A24" s="19" t="s">
        <v>68</v>
      </c>
      <c r="B24" s="31">
        <f>IFERROR((B8+B11+B14+B17+B20+B23)/6,"-")</f>
        <v>2.8333333333333335</v>
      </c>
      <c r="G24" s="13" t="s">
        <v>56</v>
      </c>
      <c r="H24">
        <v>3</v>
      </c>
    </row>
    <row r="25" spans="1:8" ht="30" customHeight="1" thickBot="1">
      <c r="A25" s="111" t="s">
        <v>69</v>
      </c>
      <c r="B25" s="112"/>
      <c r="G25" s="11" t="s">
        <v>57</v>
      </c>
      <c r="H25">
        <v>5</v>
      </c>
    </row>
    <row r="26" spans="1:8" ht="9.75" customHeight="1" thickBot="1"/>
    <row r="27" spans="1:8" ht="30" customHeight="1" thickBot="1">
      <c r="A27" s="107" t="s">
        <v>78</v>
      </c>
      <c r="B27" s="108"/>
      <c r="G27" s="7" t="s">
        <v>71</v>
      </c>
      <c r="H27" t="s">
        <v>70</v>
      </c>
    </row>
    <row r="28" spans="1:8" ht="30" customHeight="1" thickBot="1">
      <c r="A28" s="100" t="s">
        <v>79</v>
      </c>
      <c r="B28" s="101"/>
      <c r="G28" s="11" t="s">
        <v>59</v>
      </c>
      <c r="H28">
        <v>1</v>
      </c>
    </row>
    <row r="29" spans="1:8" ht="66.75" customHeight="1" thickBot="1">
      <c r="A29" s="29" t="s">
        <v>80</v>
      </c>
      <c r="B29" s="64" t="s">
        <v>71</v>
      </c>
      <c r="G29" s="11" t="s">
        <v>60</v>
      </c>
      <c r="H29">
        <v>5</v>
      </c>
    </row>
    <row r="30" spans="1:8" ht="30" customHeight="1" thickBot="1">
      <c r="A30" s="15" t="s">
        <v>43</v>
      </c>
      <c r="B30" s="30">
        <v>2</v>
      </c>
    </row>
    <row r="31" spans="1:8" ht="30" customHeight="1" thickBot="1">
      <c r="A31" s="100" t="s">
        <v>81</v>
      </c>
      <c r="B31" s="101"/>
      <c r="G31" s="7" t="s">
        <v>71</v>
      </c>
      <c r="H31" t="s">
        <v>70</v>
      </c>
    </row>
    <row r="32" spans="1:8" ht="42" customHeight="1" thickBot="1">
      <c r="A32" s="29" t="s">
        <v>82</v>
      </c>
      <c r="B32" s="64" t="s">
        <v>71</v>
      </c>
      <c r="G32" s="11" t="s">
        <v>63</v>
      </c>
      <c r="H32">
        <v>1</v>
      </c>
    </row>
    <row r="33" spans="1:8" ht="43.5" customHeight="1" thickBot="1">
      <c r="A33" s="15" t="s">
        <v>43</v>
      </c>
      <c r="B33" s="30">
        <v>1</v>
      </c>
      <c r="G33" s="11" t="s">
        <v>64</v>
      </c>
      <c r="H33">
        <v>2</v>
      </c>
    </row>
    <row r="34" spans="1:8" ht="30" customHeight="1" thickBot="1">
      <c r="A34" s="100" t="s">
        <v>83</v>
      </c>
      <c r="B34" s="101"/>
      <c r="G34" s="11" t="s">
        <v>65</v>
      </c>
      <c r="H34">
        <v>3</v>
      </c>
    </row>
    <row r="35" spans="1:8" ht="30" customHeight="1" thickBot="1">
      <c r="A35" s="29" t="s">
        <v>84</v>
      </c>
      <c r="B35" s="64" t="s">
        <v>71</v>
      </c>
      <c r="G35" s="11" t="s">
        <v>66</v>
      </c>
      <c r="H35">
        <v>4</v>
      </c>
    </row>
    <row r="36" spans="1:8" ht="30" customHeight="1" thickBot="1">
      <c r="A36" s="15" t="s">
        <v>43</v>
      </c>
      <c r="B36" s="30">
        <v>1</v>
      </c>
      <c r="G36" s="11" t="s">
        <v>67</v>
      </c>
      <c r="H36">
        <v>5</v>
      </c>
    </row>
    <row r="37" spans="1:8" ht="30" customHeight="1">
      <c r="A37" s="100" t="s">
        <v>91</v>
      </c>
      <c r="B37" s="101"/>
    </row>
    <row r="38" spans="1:8" ht="30" customHeight="1" thickBot="1">
      <c r="A38" s="29" t="s">
        <v>92</v>
      </c>
      <c r="B38" s="64" t="s">
        <v>71</v>
      </c>
      <c r="G38" s="7" t="s">
        <v>71</v>
      </c>
      <c r="H38" t="s">
        <v>70</v>
      </c>
    </row>
    <row r="39" spans="1:8" ht="30" customHeight="1" thickBot="1">
      <c r="A39" s="15" t="s">
        <v>43</v>
      </c>
      <c r="B39" s="30">
        <v>3</v>
      </c>
      <c r="G39" s="7" t="s">
        <v>96</v>
      </c>
      <c r="H39">
        <v>1</v>
      </c>
    </row>
    <row r="40" spans="1:8" ht="30" customHeight="1" thickBot="1">
      <c r="A40" s="32" t="s">
        <v>93</v>
      </c>
      <c r="B40" s="31">
        <f>IFERROR((B30+B33+B36+B39)/4,"-")</f>
        <v>1.75</v>
      </c>
      <c r="G40" s="7" t="s">
        <v>97</v>
      </c>
      <c r="H40">
        <v>2</v>
      </c>
    </row>
    <row r="41" spans="1:8" ht="30" customHeight="1" thickBot="1">
      <c r="A41" s="111" t="s">
        <v>94</v>
      </c>
      <c r="B41" s="112"/>
      <c r="G41" s="7" t="s">
        <v>98</v>
      </c>
      <c r="H41">
        <v>3</v>
      </c>
    </row>
    <row r="42" spans="1:8" ht="30" customHeight="1" thickBot="1">
      <c r="A42" s="20"/>
      <c r="B42" s="20"/>
      <c r="G42" s="7" t="s">
        <v>99</v>
      </c>
      <c r="H42">
        <v>4</v>
      </c>
    </row>
    <row r="43" spans="1:8" ht="30" customHeight="1" thickBot="1">
      <c r="A43" s="107" t="s">
        <v>95</v>
      </c>
      <c r="B43" s="115"/>
      <c r="G43" s="7" t="s">
        <v>100</v>
      </c>
      <c r="H43">
        <v>5</v>
      </c>
    </row>
    <row r="44" spans="1:8" ht="30" customHeight="1" thickBot="1">
      <c r="A44" s="33" t="s">
        <v>108</v>
      </c>
      <c r="B44" s="31">
        <f>IF(OR(B8="-",B11="-",B14="-",B17="-",B20="-",B23="-",B30="-",B33="-",B36="-",B39="-"),"Presenti campi non compilati",IFERROR(B24*B40,"-"))</f>
        <v>4.9583333333333339</v>
      </c>
    </row>
    <row r="45" spans="1:8" ht="30" customHeight="1" thickBot="1">
      <c r="A45" s="34"/>
      <c r="B45" s="35"/>
    </row>
    <row r="46" spans="1:8" ht="30" customHeight="1" thickBot="1">
      <c r="A46" s="107" t="s">
        <v>112</v>
      </c>
      <c r="B46" s="115"/>
    </row>
    <row r="47" spans="1:8" ht="30" customHeight="1" thickBot="1">
      <c r="A47" s="113" t="s">
        <v>264</v>
      </c>
      <c r="B47" s="114"/>
    </row>
    <row r="48" spans="1:8" ht="12.75" customHeight="1" thickBot="1">
      <c r="G48" s="7" t="s">
        <v>71</v>
      </c>
      <c r="H48" t="s">
        <v>70</v>
      </c>
    </row>
    <row r="49" spans="7:8" ht="7.5" customHeight="1" thickBot="1">
      <c r="G49" s="7" t="s">
        <v>85</v>
      </c>
      <c r="H49">
        <v>0</v>
      </c>
    </row>
    <row r="50" spans="7:8" ht="30" customHeight="1" thickBot="1">
      <c r="G50" s="7" t="s">
        <v>86</v>
      </c>
      <c r="H50">
        <v>1</v>
      </c>
    </row>
    <row r="51" spans="7:8" ht="30" customHeight="1" thickBot="1">
      <c r="G51" s="7" t="s">
        <v>87</v>
      </c>
      <c r="H51">
        <v>2</v>
      </c>
    </row>
    <row r="52" spans="7:8" ht="30" customHeight="1" thickBot="1">
      <c r="G52" s="7" t="s">
        <v>88</v>
      </c>
      <c r="H52">
        <v>3</v>
      </c>
    </row>
    <row r="53" spans="7:8" ht="30" customHeight="1" thickBot="1">
      <c r="G53" s="7" t="s">
        <v>89</v>
      </c>
      <c r="H53">
        <v>4</v>
      </c>
    </row>
    <row r="54" spans="7:8" ht="30" customHeight="1" thickBot="1">
      <c r="G54" s="7" t="s">
        <v>90</v>
      </c>
      <c r="H54">
        <v>5</v>
      </c>
    </row>
    <row r="55" spans="7:8" ht="30" customHeight="1"/>
    <row r="56" spans="7:8" ht="30" customHeight="1" thickBot="1">
      <c r="G56" s="7" t="s">
        <v>71</v>
      </c>
      <c r="H56" t="s">
        <v>70</v>
      </c>
    </row>
    <row r="57" spans="7:8" ht="30" customHeight="1" thickBot="1">
      <c r="G57" s="7" t="s">
        <v>104</v>
      </c>
      <c r="H57">
        <v>1</v>
      </c>
    </row>
    <row r="58" spans="7:8" ht="30" customHeight="1" thickBot="1">
      <c r="G58" s="7" t="s">
        <v>105</v>
      </c>
      <c r="H58">
        <v>2</v>
      </c>
    </row>
    <row r="59" spans="7:8" ht="30" customHeight="1" thickBot="1">
      <c r="G59" s="7" t="s">
        <v>103</v>
      </c>
      <c r="H59">
        <v>3</v>
      </c>
    </row>
    <row r="60" spans="7:8" ht="30" customHeight="1" thickBot="1">
      <c r="G60" s="7" t="s">
        <v>106</v>
      </c>
      <c r="H60">
        <v>4</v>
      </c>
    </row>
    <row r="61" spans="7:8" ht="30" customHeight="1" thickBot="1">
      <c r="G61" s="7" t="s">
        <v>107</v>
      </c>
      <c r="H61">
        <v>5</v>
      </c>
    </row>
    <row r="62" spans="7:8" ht="30" customHeight="1"/>
    <row r="63" spans="7:8" ht="30" customHeight="1"/>
    <row r="64" spans="7:8" ht="30" customHeight="1"/>
    <row r="65" ht="30" customHeight="1"/>
    <row r="66" ht="30" customHeight="1"/>
    <row r="67" ht="30" customHeight="1"/>
    <row r="68" ht="30" customHeight="1"/>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63.xml><?xml version="1.0" encoding="utf-8"?>
<worksheet xmlns="http://schemas.openxmlformats.org/spreadsheetml/2006/main" xmlns:r="http://schemas.openxmlformats.org/officeDocument/2006/relationships">
  <dimension ref="A1:H68"/>
  <sheetViews>
    <sheetView topLeftCell="A31" zoomScaleNormal="100" zoomScaleSheetLayoutView="100" workbookViewId="0">
      <selection activeCell="A47" sqref="A47:B47"/>
    </sheetView>
  </sheetViews>
  <sheetFormatPr defaultColWidth="8.85546875" defaultRowHeight="15"/>
  <cols>
    <col min="1" max="1" width="85.7109375" customWidth="1"/>
    <col min="2" max="2" width="42" customWidth="1"/>
    <col min="3" max="3" width="5.42578125" customWidth="1"/>
    <col min="7" max="7" width="43.140625" hidden="1" customWidth="1"/>
    <col min="8" max="8" width="9.140625" hidden="1" customWidth="1"/>
  </cols>
  <sheetData>
    <row r="1" spans="1:8" ht="15.75" thickBot="1"/>
    <row r="2" spans="1:8" ht="24" customHeight="1" thickBot="1">
      <c r="A2" s="14" t="s">
        <v>73</v>
      </c>
      <c r="B2" s="18">
        <v>60</v>
      </c>
      <c r="D2" s="102" t="s">
        <v>74</v>
      </c>
      <c r="E2" s="103"/>
      <c r="F2" s="66" t="s">
        <v>30</v>
      </c>
      <c r="H2" t="s">
        <v>30</v>
      </c>
    </row>
    <row r="3" spans="1:8" ht="45" customHeight="1" thickBot="1">
      <c r="A3" s="109" t="s">
        <v>266</v>
      </c>
      <c r="B3" s="110"/>
      <c r="H3" t="s">
        <v>31</v>
      </c>
    </row>
    <row r="4" spans="1:8" ht="31.5" customHeight="1" thickBot="1">
      <c r="A4" s="107" t="s">
        <v>33</v>
      </c>
      <c r="B4" s="108"/>
      <c r="D4" s="104" t="s">
        <v>75</v>
      </c>
      <c r="E4" s="105"/>
      <c r="F4" s="106"/>
    </row>
    <row r="5" spans="1:8" ht="15.75" thickBot="1">
      <c r="A5" s="16" t="s">
        <v>34</v>
      </c>
      <c r="B5" s="17" t="s">
        <v>35</v>
      </c>
      <c r="G5" s="9" t="s">
        <v>71</v>
      </c>
      <c r="H5" t="s">
        <v>70</v>
      </c>
    </row>
    <row r="6" spans="1:8" ht="30" customHeight="1" thickBot="1">
      <c r="A6" s="100" t="s">
        <v>36</v>
      </c>
      <c r="B6" s="101"/>
      <c r="G6" s="10" t="s">
        <v>38</v>
      </c>
      <c r="H6">
        <v>1</v>
      </c>
    </row>
    <row r="7" spans="1:8" ht="30" customHeight="1" thickBot="1">
      <c r="A7" s="24" t="s">
        <v>37</v>
      </c>
      <c r="B7" s="64" t="s">
        <v>71</v>
      </c>
      <c r="G7" s="8" t="s">
        <v>39</v>
      </c>
      <c r="H7">
        <v>2</v>
      </c>
    </row>
    <row r="8" spans="1:8" ht="30" customHeight="1" thickBot="1">
      <c r="A8" s="23" t="s">
        <v>43</v>
      </c>
      <c r="B8" s="22">
        <v>2</v>
      </c>
      <c r="G8" s="7" t="s">
        <v>40</v>
      </c>
      <c r="H8">
        <v>3</v>
      </c>
    </row>
    <row r="9" spans="1:8" ht="30" customHeight="1" thickBot="1">
      <c r="A9" s="100" t="s">
        <v>44</v>
      </c>
      <c r="B9" s="101"/>
      <c r="G9" s="7" t="s">
        <v>41</v>
      </c>
      <c r="H9">
        <v>4</v>
      </c>
    </row>
    <row r="10" spans="1:8" ht="30" customHeight="1" thickBot="1">
      <c r="A10" s="25" t="s">
        <v>45</v>
      </c>
      <c r="B10" s="65" t="s">
        <v>71</v>
      </c>
      <c r="G10" s="7" t="s">
        <v>42</v>
      </c>
      <c r="H10">
        <v>5</v>
      </c>
    </row>
    <row r="11" spans="1:8" ht="30" customHeight="1" thickBot="1">
      <c r="A11" s="26" t="s">
        <v>43</v>
      </c>
      <c r="B11" s="22">
        <v>5</v>
      </c>
    </row>
    <row r="12" spans="1:8" ht="30" customHeight="1">
      <c r="A12" s="100" t="s">
        <v>48</v>
      </c>
      <c r="B12" s="101"/>
      <c r="G12" s="12"/>
    </row>
    <row r="13" spans="1:8" ht="30" customHeight="1" thickBot="1">
      <c r="A13" s="27" t="s">
        <v>49</v>
      </c>
      <c r="B13" s="65" t="s">
        <v>71</v>
      </c>
      <c r="G13" s="7" t="s">
        <v>71</v>
      </c>
      <c r="H13" t="s">
        <v>70</v>
      </c>
    </row>
    <row r="14" spans="1:8" ht="30" customHeight="1" thickBot="1">
      <c r="A14" s="26" t="s">
        <v>43</v>
      </c>
      <c r="B14" s="22">
        <v>1</v>
      </c>
      <c r="G14" s="7" t="s">
        <v>46</v>
      </c>
      <c r="H14">
        <v>2</v>
      </c>
    </row>
    <row r="15" spans="1:8" ht="30" customHeight="1" thickBot="1">
      <c r="A15" s="100" t="s">
        <v>53</v>
      </c>
      <c r="B15" s="101"/>
      <c r="G15" s="7" t="s">
        <v>47</v>
      </c>
      <c r="H15">
        <v>5</v>
      </c>
    </row>
    <row r="16" spans="1:8" ht="39" customHeight="1">
      <c r="A16" s="28" t="s">
        <v>54</v>
      </c>
      <c r="B16" s="64" t="s">
        <v>71</v>
      </c>
    </row>
    <row r="17" spans="1:8" ht="30" customHeight="1" thickBot="1">
      <c r="A17" s="15" t="s">
        <v>43</v>
      </c>
      <c r="B17" s="30">
        <v>5</v>
      </c>
      <c r="G17" s="7" t="s">
        <v>71</v>
      </c>
      <c r="H17" t="s">
        <v>70</v>
      </c>
    </row>
    <row r="18" spans="1:8" ht="30" customHeight="1" thickBot="1">
      <c r="A18" s="100" t="s">
        <v>58</v>
      </c>
      <c r="B18" s="101"/>
      <c r="G18" s="11" t="s">
        <v>50</v>
      </c>
      <c r="H18">
        <v>1</v>
      </c>
    </row>
    <row r="19" spans="1:8" ht="30" customHeight="1" thickBot="1">
      <c r="A19" s="29" t="s">
        <v>72</v>
      </c>
      <c r="B19" s="64" t="s">
        <v>71</v>
      </c>
      <c r="G19" s="11" t="s">
        <v>51</v>
      </c>
      <c r="H19">
        <v>3</v>
      </c>
    </row>
    <row r="20" spans="1:8" ht="30" customHeight="1" thickBot="1">
      <c r="A20" s="15" t="s">
        <v>43</v>
      </c>
      <c r="B20" s="30">
        <v>1</v>
      </c>
      <c r="G20" s="11" t="s">
        <v>52</v>
      </c>
      <c r="H20">
        <v>5</v>
      </c>
    </row>
    <row r="21" spans="1:8" ht="30" customHeight="1">
      <c r="A21" s="100" t="s">
        <v>61</v>
      </c>
      <c r="B21" s="101"/>
    </row>
    <row r="22" spans="1:8" ht="30" customHeight="1" thickBot="1">
      <c r="A22" s="29" t="s">
        <v>62</v>
      </c>
      <c r="B22" s="64" t="s">
        <v>71</v>
      </c>
      <c r="G22" s="7" t="s">
        <v>71</v>
      </c>
      <c r="H22" t="s">
        <v>70</v>
      </c>
    </row>
    <row r="23" spans="1:8" ht="30" customHeight="1" thickBot="1">
      <c r="A23" s="15" t="s">
        <v>43</v>
      </c>
      <c r="B23" s="30">
        <v>3</v>
      </c>
      <c r="G23" s="11" t="s">
        <v>55</v>
      </c>
      <c r="H23">
        <v>1</v>
      </c>
    </row>
    <row r="24" spans="1:8" ht="30" customHeight="1" thickBot="1">
      <c r="A24" s="19" t="s">
        <v>68</v>
      </c>
      <c r="B24" s="31">
        <f>IFERROR((B8+B11+B14+B17+B20+B23)/6,"-")</f>
        <v>2.8333333333333335</v>
      </c>
      <c r="G24" s="13" t="s">
        <v>56</v>
      </c>
      <c r="H24">
        <v>3</v>
      </c>
    </row>
    <row r="25" spans="1:8" ht="30" customHeight="1" thickBot="1">
      <c r="A25" s="111" t="s">
        <v>69</v>
      </c>
      <c r="B25" s="112"/>
      <c r="G25" s="11" t="s">
        <v>57</v>
      </c>
      <c r="H25">
        <v>5</v>
      </c>
    </row>
    <row r="26" spans="1:8" ht="9.75" customHeight="1" thickBot="1"/>
    <row r="27" spans="1:8" ht="30" customHeight="1" thickBot="1">
      <c r="A27" s="107" t="s">
        <v>78</v>
      </c>
      <c r="B27" s="108"/>
      <c r="G27" s="7" t="s">
        <v>71</v>
      </c>
      <c r="H27" t="s">
        <v>70</v>
      </c>
    </row>
    <row r="28" spans="1:8" ht="30" customHeight="1" thickBot="1">
      <c r="A28" s="100" t="s">
        <v>79</v>
      </c>
      <c r="B28" s="101"/>
      <c r="G28" s="11" t="s">
        <v>59</v>
      </c>
      <c r="H28">
        <v>1</v>
      </c>
    </row>
    <row r="29" spans="1:8" ht="66.75" customHeight="1" thickBot="1">
      <c r="A29" s="29" t="s">
        <v>80</v>
      </c>
      <c r="B29" s="64" t="s">
        <v>71</v>
      </c>
      <c r="G29" s="11" t="s">
        <v>60</v>
      </c>
      <c r="H29">
        <v>5</v>
      </c>
    </row>
    <row r="30" spans="1:8" ht="30" customHeight="1" thickBot="1">
      <c r="A30" s="15" t="s">
        <v>43</v>
      </c>
      <c r="B30" s="30">
        <v>1</v>
      </c>
    </row>
    <row r="31" spans="1:8" ht="30" customHeight="1" thickBot="1">
      <c r="A31" s="100" t="s">
        <v>81</v>
      </c>
      <c r="B31" s="101"/>
      <c r="G31" s="7" t="s">
        <v>71</v>
      </c>
      <c r="H31" t="s">
        <v>70</v>
      </c>
    </row>
    <row r="32" spans="1:8" ht="42" customHeight="1" thickBot="1">
      <c r="A32" s="29" t="s">
        <v>82</v>
      </c>
      <c r="B32" s="64" t="s">
        <v>71</v>
      </c>
      <c r="G32" s="11" t="s">
        <v>63</v>
      </c>
      <c r="H32">
        <v>1</v>
      </c>
    </row>
    <row r="33" spans="1:8" ht="43.5" customHeight="1" thickBot="1">
      <c r="A33" s="15" t="s">
        <v>43</v>
      </c>
      <c r="B33" s="30">
        <v>1</v>
      </c>
      <c r="G33" s="11" t="s">
        <v>64</v>
      </c>
      <c r="H33">
        <v>2</v>
      </c>
    </row>
    <row r="34" spans="1:8" ht="30" customHeight="1" thickBot="1">
      <c r="A34" s="100" t="s">
        <v>83</v>
      </c>
      <c r="B34" s="101"/>
      <c r="G34" s="11" t="s">
        <v>65</v>
      </c>
      <c r="H34">
        <v>3</v>
      </c>
    </row>
    <row r="35" spans="1:8" ht="30" customHeight="1" thickBot="1">
      <c r="A35" s="29" t="s">
        <v>84</v>
      </c>
      <c r="B35" s="64" t="s">
        <v>71</v>
      </c>
      <c r="G35" s="11" t="s">
        <v>66</v>
      </c>
      <c r="H35">
        <v>4</v>
      </c>
    </row>
    <row r="36" spans="1:8" ht="30" customHeight="1" thickBot="1">
      <c r="A36" s="15" t="s">
        <v>43</v>
      </c>
      <c r="B36" s="30">
        <v>1</v>
      </c>
      <c r="G36" s="11" t="s">
        <v>67</v>
      </c>
      <c r="H36">
        <v>5</v>
      </c>
    </row>
    <row r="37" spans="1:8" ht="30" customHeight="1">
      <c r="A37" s="100" t="s">
        <v>91</v>
      </c>
      <c r="B37" s="101"/>
    </row>
    <row r="38" spans="1:8" ht="30" customHeight="1" thickBot="1">
      <c r="A38" s="29" t="s">
        <v>92</v>
      </c>
      <c r="B38" s="64" t="s">
        <v>71</v>
      </c>
      <c r="G38" s="7" t="s">
        <v>71</v>
      </c>
      <c r="H38" t="s">
        <v>70</v>
      </c>
    </row>
    <row r="39" spans="1:8" ht="30" customHeight="1" thickBot="1">
      <c r="A39" s="15" t="s">
        <v>43</v>
      </c>
      <c r="B39" s="30">
        <v>3</v>
      </c>
      <c r="G39" s="7" t="s">
        <v>96</v>
      </c>
      <c r="H39">
        <v>1</v>
      </c>
    </row>
    <row r="40" spans="1:8" ht="30" customHeight="1" thickBot="1">
      <c r="A40" s="32" t="s">
        <v>93</v>
      </c>
      <c r="B40" s="31">
        <f>IFERROR((B30+B33+B36+B39)/4,"-")</f>
        <v>1.5</v>
      </c>
      <c r="G40" s="7" t="s">
        <v>97</v>
      </c>
      <c r="H40">
        <v>2</v>
      </c>
    </row>
    <row r="41" spans="1:8" ht="30" customHeight="1" thickBot="1">
      <c r="A41" s="111" t="s">
        <v>94</v>
      </c>
      <c r="B41" s="112"/>
      <c r="G41" s="7" t="s">
        <v>98</v>
      </c>
      <c r="H41">
        <v>3</v>
      </c>
    </row>
    <row r="42" spans="1:8" ht="30" customHeight="1" thickBot="1">
      <c r="A42" s="20"/>
      <c r="B42" s="20"/>
      <c r="G42" s="7" t="s">
        <v>99</v>
      </c>
      <c r="H42">
        <v>4</v>
      </c>
    </row>
    <row r="43" spans="1:8" ht="30" customHeight="1" thickBot="1">
      <c r="A43" s="107" t="s">
        <v>95</v>
      </c>
      <c r="B43" s="115"/>
      <c r="G43" s="7" t="s">
        <v>100</v>
      </c>
      <c r="H43">
        <v>5</v>
      </c>
    </row>
    <row r="44" spans="1:8" ht="30" customHeight="1" thickBot="1">
      <c r="A44" s="33" t="s">
        <v>108</v>
      </c>
      <c r="B44" s="31">
        <f>IF(OR(B8="-",B11="-",B14="-",B17="-",B20="-",B23="-",B30="-",B33="-",B36="-",B39="-"),"Presenti campi non compilati",IFERROR(B24*B40,"-"))</f>
        <v>4.25</v>
      </c>
    </row>
    <row r="45" spans="1:8" ht="30" customHeight="1" thickBot="1">
      <c r="A45" s="34"/>
      <c r="B45" s="35"/>
    </row>
    <row r="46" spans="1:8" ht="30" customHeight="1" thickBot="1">
      <c r="A46" s="107" t="s">
        <v>112</v>
      </c>
      <c r="B46" s="115"/>
    </row>
    <row r="47" spans="1:8" ht="30" customHeight="1" thickBot="1">
      <c r="A47" s="113" t="s">
        <v>267</v>
      </c>
      <c r="B47" s="114"/>
    </row>
    <row r="48" spans="1:8" ht="12.75" customHeight="1" thickBot="1">
      <c r="G48" s="7" t="s">
        <v>71</v>
      </c>
      <c r="H48" t="s">
        <v>70</v>
      </c>
    </row>
    <row r="49" spans="7:8" ht="7.5" customHeight="1" thickBot="1">
      <c r="G49" s="7" t="s">
        <v>85</v>
      </c>
      <c r="H49">
        <v>0</v>
      </c>
    </row>
    <row r="50" spans="7:8" ht="30" customHeight="1" thickBot="1">
      <c r="G50" s="7" t="s">
        <v>86</v>
      </c>
      <c r="H50">
        <v>1</v>
      </c>
    </row>
    <row r="51" spans="7:8" ht="30" customHeight="1" thickBot="1">
      <c r="G51" s="7" t="s">
        <v>87</v>
      </c>
      <c r="H51">
        <v>2</v>
      </c>
    </row>
    <row r="52" spans="7:8" ht="30" customHeight="1" thickBot="1">
      <c r="G52" s="7" t="s">
        <v>88</v>
      </c>
      <c r="H52">
        <v>3</v>
      </c>
    </row>
    <row r="53" spans="7:8" ht="30" customHeight="1" thickBot="1">
      <c r="G53" s="7" t="s">
        <v>89</v>
      </c>
      <c r="H53">
        <v>4</v>
      </c>
    </row>
    <row r="54" spans="7:8" ht="30" customHeight="1" thickBot="1">
      <c r="G54" s="7" t="s">
        <v>90</v>
      </c>
      <c r="H54">
        <v>5</v>
      </c>
    </row>
    <row r="55" spans="7:8" ht="30" customHeight="1"/>
    <row r="56" spans="7:8" ht="30" customHeight="1" thickBot="1">
      <c r="G56" s="7" t="s">
        <v>71</v>
      </c>
      <c r="H56" t="s">
        <v>70</v>
      </c>
    </row>
    <row r="57" spans="7:8" ht="30" customHeight="1" thickBot="1">
      <c r="G57" s="7" t="s">
        <v>104</v>
      </c>
      <c r="H57">
        <v>1</v>
      </c>
    </row>
    <row r="58" spans="7:8" ht="30" customHeight="1" thickBot="1">
      <c r="G58" s="7" t="s">
        <v>105</v>
      </c>
      <c r="H58">
        <v>2</v>
      </c>
    </row>
    <row r="59" spans="7:8" ht="30" customHeight="1" thickBot="1">
      <c r="G59" s="7" t="s">
        <v>103</v>
      </c>
      <c r="H59">
        <v>3</v>
      </c>
    </row>
    <row r="60" spans="7:8" ht="30" customHeight="1" thickBot="1">
      <c r="G60" s="7" t="s">
        <v>106</v>
      </c>
      <c r="H60">
        <v>4</v>
      </c>
    </row>
    <row r="61" spans="7:8" ht="30" customHeight="1" thickBot="1">
      <c r="G61" s="7" t="s">
        <v>107</v>
      </c>
      <c r="H61">
        <v>5</v>
      </c>
    </row>
    <row r="62" spans="7:8" ht="30" customHeight="1"/>
    <row r="63" spans="7:8" ht="30" customHeight="1"/>
    <row r="64" spans="7:8" ht="30" customHeight="1"/>
    <row r="65" ht="30" customHeight="1"/>
    <row r="66" ht="30" customHeight="1"/>
    <row r="67" ht="30" customHeight="1"/>
    <row r="68" ht="30" customHeight="1"/>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64.xml><?xml version="1.0" encoding="utf-8"?>
<worksheet xmlns="http://schemas.openxmlformats.org/spreadsheetml/2006/main" xmlns:r="http://schemas.openxmlformats.org/officeDocument/2006/relationships">
  <dimension ref="A1:H68"/>
  <sheetViews>
    <sheetView topLeftCell="A31" zoomScaleNormal="100" zoomScaleSheetLayoutView="100" workbookViewId="0">
      <selection activeCell="A47" sqref="A47:B47"/>
    </sheetView>
  </sheetViews>
  <sheetFormatPr defaultColWidth="8.85546875" defaultRowHeight="15"/>
  <cols>
    <col min="1" max="1" width="85.7109375" customWidth="1"/>
    <col min="2" max="2" width="42" customWidth="1"/>
    <col min="3" max="3" width="5.42578125" customWidth="1"/>
    <col min="7" max="7" width="43.140625" hidden="1" customWidth="1"/>
    <col min="8" max="8" width="9.140625" hidden="1" customWidth="1"/>
  </cols>
  <sheetData>
    <row r="1" spans="1:8" ht="15.75" thickBot="1"/>
    <row r="2" spans="1:8" ht="24" customHeight="1" thickBot="1">
      <c r="A2" s="14" t="s">
        <v>73</v>
      </c>
      <c r="B2" s="18">
        <v>61</v>
      </c>
      <c r="D2" s="102" t="s">
        <v>74</v>
      </c>
      <c r="E2" s="103"/>
      <c r="F2" s="66" t="s">
        <v>30</v>
      </c>
      <c r="H2" t="s">
        <v>30</v>
      </c>
    </row>
    <row r="3" spans="1:8" ht="45" customHeight="1" thickBot="1">
      <c r="A3" s="109" t="s">
        <v>269</v>
      </c>
      <c r="B3" s="110"/>
      <c r="H3" t="s">
        <v>31</v>
      </c>
    </row>
    <row r="4" spans="1:8" ht="31.5" customHeight="1" thickBot="1">
      <c r="A4" s="107" t="s">
        <v>33</v>
      </c>
      <c r="B4" s="108"/>
      <c r="D4" s="104" t="s">
        <v>75</v>
      </c>
      <c r="E4" s="105"/>
      <c r="F4" s="106"/>
    </row>
    <row r="5" spans="1:8" ht="15.75" thickBot="1">
      <c r="A5" s="16" t="s">
        <v>34</v>
      </c>
      <c r="B5" s="17" t="s">
        <v>35</v>
      </c>
      <c r="G5" s="9" t="s">
        <v>71</v>
      </c>
      <c r="H5" t="s">
        <v>70</v>
      </c>
    </row>
    <row r="6" spans="1:8" ht="30" customHeight="1" thickBot="1">
      <c r="A6" s="100" t="s">
        <v>36</v>
      </c>
      <c r="B6" s="101"/>
      <c r="G6" s="10" t="s">
        <v>38</v>
      </c>
      <c r="H6">
        <v>1</v>
      </c>
    </row>
    <row r="7" spans="1:8" ht="30" customHeight="1" thickBot="1">
      <c r="A7" s="24" t="s">
        <v>37</v>
      </c>
      <c r="B7" s="64" t="s">
        <v>71</v>
      </c>
      <c r="G7" s="8" t="s">
        <v>39</v>
      </c>
      <c r="H7">
        <v>2</v>
      </c>
    </row>
    <row r="8" spans="1:8" ht="30" customHeight="1" thickBot="1">
      <c r="A8" s="23" t="s">
        <v>43</v>
      </c>
      <c r="B8" s="22">
        <v>4</v>
      </c>
      <c r="G8" s="7" t="s">
        <v>40</v>
      </c>
      <c r="H8">
        <v>3</v>
      </c>
    </row>
    <row r="9" spans="1:8" ht="30" customHeight="1" thickBot="1">
      <c r="A9" s="100" t="s">
        <v>44</v>
      </c>
      <c r="B9" s="101"/>
      <c r="G9" s="7" t="s">
        <v>41</v>
      </c>
      <c r="H9">
        <v>4</v>
      </c>
    </row>
    <row r="10" spans="1:8" ht="30" customHeight="1" thickBot="1">
      <c r="A10" s="25" t="s">
        <v>45</v>
      </c>
      <c r="B10" s="65" t="s">
        <v>71</v>
      </c>
      <c r="G10" s="7" t="s">
        <v>42</v>
      </c>
      <c r="H10">
        <v>5</v>
      </c>
    </row>
    <row r="11" spans="1:8" ht="30" customHeight="1" thickBot="1">
      <c r="A11" s="26" t="s">
        <v>43</v>
      </c>
      <c r="B11" s="22">
        <v>5</v>
      </c>
    </row>
    <row r="12" spans="1:8" ht="30" customHeight="1">
      <c r="A12" s="100" t="s">
        <v>48</v>
      </c>
      <c r="B12" s="101"/>
      <c r="G12" s="12"/>
    </row>
    <row r="13" spans="1:8" ht="30" customHeight="1" thickBot="1">
      <c r="A13" s="27" t="s">
        <v>49</v>
      </c>
      <c r="B13" s="65" t="s">
        <v>71</v>
      </c>
      <c r="G13" s="7" t="s">
        <v>71</v>
      </c>
      <c r="H13" t="s">
        <v>70</v>
      </c>
    </row>
    <row r="14" spans="1:8" ht="30" customHeight="1" thickBot="1">
      <c r="A14" s="26" t="s">
        <v>43</v>
      </c>
      <c r="B14" s="22">
        <v>1</v>
      </c>
      <c r="G14" s="7" t="s">
        <v>46</v>
      </c>
      <c r="H14">
        <v>2</v>
      </c>
    </row>
    <row r="15" spans="1:8" ht="30" customHeight="1" thickBot="1">
      <c r="A15" s="100" t="s">
        <v>53</v>
      </c>
      <c r="B15" s="101"/>
      <c r="G15" s="7" t="s">
        <v>47</v>
      </c>
      <c r="H15">
        <v>5</v>
      </c>
    </row>
    <row r="16" spans="1:8" ht="39" customHeight="1">
      <c r="A16" s="28" t="s">
        <v>54</v>
      </c>
      <c r="B16" s="64" t="s">
        <v>71</v>
      </c>
    </row>
    <row r="17" spans="1:8" ht="30" customHeight="1" thickBot="1">
      <c r="A17" s="15" t="s">
        <v>43</v>
      </c>
      <c r="B17" s="30">
        <v>3</v>
      </c>
      <c r="G17" s="7" t="s">
        <v>71</v>
      </c>
      <c r="H17" t="s">
        <v>70</v>
      </c>
    </row>
    <row r="18" spans="1:8" ht="30" customHeight="1" thickBot="1">
      <c r="A18" s="100" t="s">
        <v>58</v>
      </c>
      <c r="B18" s="101"/>
      <c r="G18" s="11" t="s">
        <v>50</v>
      </c>
      <c r="H18">
        <v>1</v>
      </c>
    </row>
    <row r="19" spans="1:8" ht="30" customHeight="1" thickBot="1">
      <c r="A19" s="29" t="s">
        <v>72</v>
      </c>
      <c r="B19" s="64" t="s">
        <v>71</v>
      </c>
      <c r="G19" s="11" t="s">
        <v>51</v>
      </c>
      <c r="H19">
        <v>3</v>
      </c>
    </row>
    <row r="20" spans="1:8" ht="30" customHeight="1" thickBot="1">
      <c r="A20" s="15" t="s">
        <v>43</v>
      </c>
      <c r="B20" s="30">
        <v>1</v>
      </c>
      <c r="G20" s="11" t="s">
        <v>52</v>
      </c>
      <c r="H20">
        <v>5</v>
      </c>
    </row>
    <row r="21" spans="1:8" ht="30" customHeight="1">
      <c r="A21" s="100" t="s">
        <v>61</v>
      </c>
      <c r="B21" s="101"/>
    </row>
    <row r="22" spans="1:8" ht="30" customHeight="1" thickBot="1">
      <c r="A22" s="29" t="s">
        <v>62</v>
      </c>
      <c r="B22" s="64" t="s">
        <v>71</v>
      </c>
      <c r="G22" s="7" t="s">
        <v>71</v>
      </c>
      <c r="H22" t="s">
        <v>70</v>
      </c>
    </row>
    <row r="23" spans="1:8" ht="30" customHeight="1" thickBot="1">
      <c r="A23" s="15" t="s">
        <v>43</v>
      </c>
      <c r="B23" s="30">
        <v>2</v>
      </c>
      <c r="G23" s="11" t="s">
        <v>55</v>
      </c>
      <c r="H23">
        <v>1</v>
      </c>
    </row>
    <row r="24" spans="1:8" ht="30" customHeight="1" thickBot="1">
      <c r="A24" s="19" t="s">
        <v>68</v>
      </c>
      <c r="B24" s="31">
        <f>IFERROR((B8+B11+B14+B17+B20+B23)/6,"-")</f>
        <v>2.6666666666666665</v>
      </c>
      <c r="G24" s="13" t="s">
        <v>56</v>
      </c>
      <c r="H24">
        <v>3</v>
      </c>
    </row>
    <row r="25" spans="1:8" ht="30" customHeight="1" thickBot="1">
      <c r="A25" s="111" t="s">
        <v>69</v>
      </c>
      <c r="B25" s="112"/>
      <c r="G25" s="11" t="s">
        <v>57</v>
      </c>
      <c r="H25">
        <v>5</v>
      </c>
    </row>
    <row r="26" spans="1:8" ht="9.75" customHeight="1" thickBot="1"/>
    <row r="27" spans="1:8" ht="30" customHeight="1" thickBot="1">
      <c r="A27" s="107" t="s">
        <v>78</v>
      </c>
      <c r="B27" s="108"/>
      <c r="G27" s="7" t="s">
        <v>71</v>
      </c>
      <c r="H27" t="s">
        <v>70</v>
      </c>
    </row>
    <row r="28" spans="1:8" ht="30" customHeight="1" thickBot="1">
      <c r="A28" s="100" t="s">
        <v>79</v>
      </c>
      <c r="B28" s="101"/>
      <c r="G28" s="11" t="s">
        <v>59</v>
      </c>
      <c r="H28">
        <v>1</v>
      </c>
    </row>
    <row r="29" spans="1:8" ht="66.75" customHeight="1" thickBot="1">
      <c r="A29" s="29" t="s">
        <v>80</v>
      </c>
      <c r="B29" s="64" t="s">
        <v>71</v>
      </c>
      <c r="G29" s="11" t="s">
        <v>60</v>
      </c>
      <c r="H29">
        <v>5</v>
      </c>
    </row>
    <row r="30" spans="1:8" ht="30" customHeight="1" thickBot="1">
      <c r="A30" s="15" t="s">
        <v>43</v>
      </c>
      <c r="B30" s="30">
        <v>1</v>
      </c>
    </row>
    <row r="31" spans="1:8" ht="30" customHeight="1" thickBot="1">
      <c r="A31" s="100" t="s">
        <v>81</v>
      </c>
      <c r="B31" s="101"/>
      <c r="G31" s="7" t="s">
        <v>71</v>
      </c>
      <c r="H31" t="s">
        <v>70</v>
      </c>
    </row>
    <row r="32" spans="1:8" ht="42" customHeight="1" thickBot="1">
      <c r="A32" s="29" t="s">
        <v>82</v>
      </c>
      <c r="B32" s="64" t="s">
        <v>71</v>
      </c>
      <c r="G32" s="11" t="s">
        <v>63</v>
      </c>
      <c r="H32">
        <v>1</v>
      </c>
    </row>
    <row r="33" spans="1:8" ht="43.5" customHeight="1" thickBot="1">
      <c r="A33" s="15" t="s">
        <v>43</v>
      </c>
      <c r="B33" s="30">
        <v>1</v>
      </c>
      <c r="G33" s="11" t="s">
        <v>64</v>
      </c>
      <c r="H33">
        <v>2</v>
      </c>
    </row>
    <row r="34" spans="1:8" ht="30" customHeight="1" thickBot="1">
      <c r="A34" s="100" t="s">
        <v>83</v>
      </c>
      <c r="B34" s="101"/>
      <c r="G34" s="11" t="s">
        <v>65</v>
      </c>
      <c r="H34">
        <v>3</v>
      </c>
    </row>
    <row r="35" spans="1:8" ht="30" customHeight="1" thickBot="1">
      <c r="A35" s="29" t="s">
        <v>84</v>
      </c>
      <c r="B35" s="64" t="s">
        <v>71</v>
      </c>
      <c r="G35" s="11" t="s">
        <v>66</v>
      </c>
      <c r="H35">
        <v>4</v>
      </c>
    </row>
    <row r="36" spans="1:8" ht="30" customHeight="1" thickBot="1">
      <c r="A36" s="15" t="s">
        <v>43</v>
      </c>
      <c r="B36" s="30">
        <v>1</v>
      </c>
      <c r="G36" s="11" t="s">
        <v>67</v>
      </c>
      <c r="H36">
        <v>5</v>
      </c>
    </row>
    <row r="37" spans="1:8" ht="30" customHeight="1">
      <c r="A37" s="100" t="s">
        <v>91</v>
      </c>
      <c r="B37" s="101"/>
    </row>
    <row r="38" spans="1:8" ht="30" customHeight="1" thickBot="1">
      <c r="A38" s="29" t="s">
        <v>92</v>
      </c>
      <c r="B38" s="64" t="s">
        <v>71</v>
      </c>
      <c r="G38" s="7" t="s">
        <v>71</v>
      </c>
      <c r="H38" t="s">
        <v>70</v>
      </c>
    </row>
    <row r="39" spans="1:8" ht="30" customHeight="1" thickBot="1">
      <c r="A39" s="15" t="s">
        <v>43</v>
      </c>
      <c r="B39" s="30">
        <v>2</v>
      </c>
      <c r="G39" s="7" t="s">
        <v>96</v>
      </c>
      <c r="H39">
        <v>1</v>
      </c>
    </row>
    <row r="40" spans="1:8" ht="30" customHeight="1" thickBot="1">
      <c r="A40" s="32" t="s">
        <v>93</v>
      </c>
      <c r="B40" s="31">
        <f>IFERROR((B30+B33+B36+B39)/4,"-")</f>
        <v>1.25</v>
      </c>
      <c r="G40" s="7" t="s">
        <v>97</v>
      </c>
      <c r="H40">
        <v>2</v>
      </c>
    </row>
    <row r="41" spans="1:8" ht="30" customHeight="1" thickBot="1">
      <c r="A41" s="111" t="s">
        <v>94</v>
      </c>
      <c r="B41" s="112"/>
      <c r="G41" s="7" t="s">
        <v>98</v>
      </c>
      <c r="H41">
        <v>3</v>
      </c>
    </row>
    <row r="42" spans="1:8" ht="30" customHeight="1" thickBot="1">
      <c r="A42" s="20"/>
      <c r="B42" s="20"/>
      <c r="G42" s="7" t="s">
        <v>99</v>
      </c>
      <c r="H42">
        <v>4</v>
      </c>
    </row>
    <row r="43" spans="1:8" ht="30" customHeight="1" thickBot="1">
      <c r="A43" s="107" t="s">
        <v>95</v>
      </c>
      <c r="B43" s="115"/>
      <c r="G43" s="7" t="s">
        <v>100</v>
      </c>
      <c r="H43">
        <v>5</v>
      </c>
    </row>
    <row r="44" spans="1:8" ht="30" customHeight="1" thickBot="1">
      <c r="A44" s="33" t="s">
        <v>108</v>
      </c>
      <c r="B44" s="31">
        <f>IF(OR(B8="-",B11="-",B14="-",B17="-",B20="-",B23="-",B30="-",B33="-",B36="-",B39="-"),"Presenti campi non compilati",IFERROR(B24*B40,"-"))</f>
        <v>3.333333333333333</v>
      </c>
    </row>
    <row r="45" spans="1:8" ht="30" customHeight="1" thickBot="1">
      <c r="A45" s="34"/>
      <c r="B45" s="35"/>
    </row>
    <row r="46" spans="1:8" ht="30" customHeight="1" thickBot="1">
      <c r="A46" s="107" t="s">
        <v>112</v>
      </c>
      <c r="B46" s="115"/>
    </row>
    <row r="47" spans="1:8" ht="30" customHeight="1" thickBot="1">
      <c r="A47" s="113" t="s">
        <v>270</v>
      </c>
      <c r="B47" s="114"/>
    </row>
    <row r="48" spans="1:8" ht="12.75" customHeight="1" thickBot="1">
      <c r="G48" s="7" t="s">
        <v>71</v>
      </c>
      <c r="H48" t="s">
        <v>70</v>
      </c>
    </row>
    <row r="49" spans="7:8" ht="7.5" customHeight="1" thickBot="1">
      <c r="G49" s="7" t="s">
        <v>85</v>
      </c>
      <c r="H49">
        <v>0</v>
      </c>
    </row>
    <row r="50" spans="7:8" ht="30" customHeight="1" thickBot="1">
      <c r="G50" s="7" t="s">
        <v>86</v>
      </c>
      <c r="H50">
        <v>1</v>
      </c>
    </row>
    <row r="51" spans="7:8" ht="30" customHeight="1" thickBot="1">
      <c r="G51" s="7" t="s">
        <v>87</v>
      </c>
      <c r="H51">
        <v>2</v>
      </c>
    </row>
    <row r="52" spans="7:8" ht="30" customHeight="1" thickBot="1">
      <c r="G52" s="7" t="s">
        <v>88</v>
      </c>
      <c r="H52">
        <v>3</v>
      </c>
    </row>
    <row r="53" spans="7:8" ht="30" customHeight="1" thickBot="1">
      <c r="G53" s="7" t="s">
        <v>89</v>
      </c>
      <c r="H53">
        <v>4</v>
      </c>
    </row>
    <row r="54" spans="7:8" ht="30" customHeight="1" thickBot="1">
      <c r="G54" s="7" t="s">
        <v>90</v>
      </c>
      <c r="H54">
        <v>5</v>
      </c>
    </row>
    <row r="55" spans="7:8" ht="30" customHeight="1"/>
    <row r="56" spans="7:8" ht="30" customHeight="1" thickBot="1">
      <c r="G56" s="7" t="s">
        <v>71</v>
      </c>
      <c r="H56" t="s">
        <v>70</v>
      </c>
    </row>
    <row r="57" spans="7:8" ht="30" customHeight="1" thickBot="1">
      <c r="G57" s="7" t="s">
        <v>104</v>
      </c>
      <c r="H57">
        <v>1</v>
      </c>
    </row>
    <row r="58" spans="7:8" ht="30" customHeight="1" thickBot="1">
      <c r="G58" s="7" t="s">
        <v>105</v>
      </c>
      <c r="H58">
        <v>2</v>
      </c>
    </row>
    <row r="59" spans="7:8" ht="30" customHeight="1" thickBot="1">
      <c r="G59" s="7" t="s">
        <v>103</v>
      </c>
      <c r="H59">
        <v>3</v>
      </c>
    </row>
    <row r="60" spans="7:8" ht="30" customHeight="1" thickBot="1">
      <c r="G60" s="7" t="s">
        <v>106</v>
      </c>
      <c r="H60">
        <v>4</v>
      </c>
    </row>
    <row r="61" spans="7:8" ht="30" customHeight="1" thickBot="1">
      <c r="G61" s="7" t="s">
        <v>107</v>
      </c>
      <c r="H61">
        <v>5</v>
      </c>
    </row>
    <row r="62" spans="7:8" ht="30" customHeight="1"/>
    <row r="63" spans="7:8" ht="30" customHeight="1"/>
    <row r="64" spans="7:8" ht="30" customHeight="1"/>
    <row r="65" ht="30" customHeight="1"/>
    <row r="66" ht="30" customHeight="1"/>
    <row r="67" ht="30" customHeight="1"/>
    <row r="68" ht="30" customHeight="1"/>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65.xml><?xml version="1.0" encoding="utf-8"?>
<worksheet xmlns="http://schemas.openxmlformats.org/spreadsheetml/2006/main" xmlns:r="http://schemas.openxmlformats.org/officeDocument/2006/relationships">
  <dimension ref="A1:H68"/>
  <sheetViews>
    <sheetView topLeftCell="A34" zoomScaleNormal="100" zoomScaleSheetLayoutView="100" workbookViewId="0">
      <selection activeCell="L44" sqref="L44"/>
    </sheetView>
  </sheetViews>
  <sheetFormatPr defaultColWidth="8.85546875" defaultRowHeight="15"/>
  <cols>
    <col min="1" max="1" width="85.7109375" customWidth="1"/>
    <col min="2" max="2" width="42" customWidth="1"/>
    <col min="3" max="3" width="5.42578125" customWidth="1"/>
    <col min="7" max="7" width="43.140625" hidden="1" customWidth="1"/>
    <col min="8" max="8" width="9.140625" hidden="1" customWidth="1"/>
  </cols>
  <sheetData>
    <row r="1" spans="1:8" ht="15.75" thickBot="1"/>
    <row r="2" spans="1:8" ht="24" customHeight="1" thickBot="1">
      <c r="A2" s="14" t="s">
        <v>73</v>
      </c>
      <c r="B2" s="18">
        <v>51</v>
      </c>
      <c r="D2" s="102" t="s">
        <v>74</v>
      </c>
      <c r="E2" s="103"/>
      <c r="F2" s="66" t="s">
        <v>30</v>
      </c>
      <c r="H2" t="s">
        <v>30</v>
      </c>
    </row>
    <row r="3" spans="1:8" ht="45" customHeight="1" thickBot="1">
      <c r="A3" s="109" t="s">
        <v>272</v>
      </c>
      <c r="B3" s="110"/>
      <c r="H3" t="s">
        <v>31</v>
      </c>
    </row>
    <row r="4" spans="1:8" ht="31.5" customHeight="1" thickBot="1">
      <c r="A4" s="107" t="s">
        <v>33</v>
      </c>
      <c r="B4" s="108"/>
      <c r="D4" s="104" t="s">
        <v>75</v>
      </c>
      <c r="E4" s="105"/>
      <c r="F4" s="106"/>
    </row>
    <row r="5" spans="1:8" ht="15.75" thickBot="1">
      <c r="A5" s="16" t="s">
        <v>34</v>
      </c>
      <c r="B5" s="17" t="s">
        <v>35</v>
      </c>
      <c r="G5" s="9" t="s">
        <v>71</v>
      </c>
      <c r="H5" t="s">
        <v>70</v>
      </c>
    </row>
    <row r="6" spans="1:8" ht="30" customHeight="1" thickBot="1">
      <c r="A6" s="100" t="s">
        <v>36</v>
      </c>
      <c r="B6" s="101"/>
      <c r="G6" s="10" t="s">
        <v>38</v>
      </c>
      <c r="H6">
        <v>1</v>
      </c>
    </row>
    <row r="7" spans="1:8" ht="30" customHeight="1" thickBot="1">
      <c r="A7" s="24" t="s">
        <v>37</v>
      </c>
      <c r="B7" s="64" t="s">
        <v>71</v>
      </c>
      <c r="G7" s="8" t="s">
        <v>39</v>
      </c>
      <c r="H7">
        <v>2</v>
      </c>
    </row>
    <row r="8" spans="1:8" ht="30" customHeight="1" thickBot="1">
      <c r="A8" s="23" t="s">
        <v>43</v>
      </c>
      <c r="B8" s="22">
        <v>2</v>
      </c>
      <c r="G8" s="7" t="s">
        <v>40</v>
      </c>
      <c r="H8">
        <v>3</v>
      </c>
    </row>
    <row r="9" spans="1:8" ht="30" customHeight="1" thickBot="1">
      <c r="A9" s="100" t="s">
        <v>44</v>
      </c>
      <c r="B9" s="101"/>
      <c r="G9" s="7" t="s">
        <v>41</v>
      </c>
      <c r="H9">
        <v>4</v>
      </c>
    </row>
    <row r="10" spans="1:8" ht="30" customHeight="1" thickBot="1">
      <c r="A10" s="25" t="s">
        <v>45</v>
      </c>
      <c r="B10" s="65" t="s">
        <v>71</v>
      </c>
      <c r="G10" s="7" t="s">
        <v>42</v>
      </c>
      <c r="H10">
        <v>5</v>
      </c>
    </row>
    <row r="11" spans="1:8" ht="30" customHeight="1" thickBot="1">
      <c r="A11" s="26" t="s">
        <v>43</v>
      </c>
      <c r="B11" s="22">
        <v>2</v>
      </c>
    </row>
    <row r="12" spans="1:8" ht="30" customHeight="1">
      <c r="A12" s="100" t="s">
        <v>48</v>
      </c>
      <c r="B12" s="101"/>
      <c r="G12" s="12"/>
    </row>
    <row r="13" spans="1:8" ht="30" customHeight="1" thickBot="1">
      <c r="A13" s="27" t="s">
        <v>49</v>
      </c>
      <c r="B13" s="65" t="s">
        <v>71</v>
      </c>
      <c r="G13" s="7" t="s">
        <v>71</v>
      </c>
      <c r="H13" t="s">
        <v>70</v>
      </c>
    </row>
    <row r="14" spans="1:8" ht="30" customHeight="1" thickBot="1">
      <c r="A14" s="26" t="s">
        <v>43</v>
      </c>
      <c r="B14" s="22">
        <v>1</v>
      </c>
      <c r="G14" s="7" t="s">
        <v>46</v>
      </c>
      <c r="H14">
        <v>2</v>
      </c>
    </row>
    <row r="15" spans="1:8" ht="30" customHeight="1" thickBot="1">
      <c r="A15" s="100" t="s">
        <v>53</v>
      </c>
      <c r="B15" s="101"/>
      <c r="G15" s="7" t="s">
        <v>47</v>
      </c>
      <c r="H15">
        <v>5</v>
      </c>
    </row>
    <row r="16" spans="1:8" ht="39" customHeight="1">
      <c r="A16" s="28" t="s">
        <v>54</v>
      </c>
      <c r="B16" s="64" t="s">
        <v>71</v>
      </c>
    </row>
    <row r="17" spans="1:8" ht="30" customHeight="1" thickBot="1">
      <c r="A17" s="15" t="s">
        <v>43</v>
      </c>
      <c r="B17" s="30">
        <v>1</v>
      </c>
      <c r="G17" s="7" t="s">
        <v>71</v>
      </c>
      <c r="H17" t="s">
        <v>70</v>
      </c>
    </row>
    <row r="18" spans="1:8" ht="30" customHeight="1" thickBot="1">
      <c r="A18" s="100" t="s">
        <v>58</v>
      </c>
      <c r="B18" s="101"/>
      <c r="G18" s="11" t="s">
        <v>50</v>
      </c>
      <c r="H18">
        <v>1</v>
      </c>
    </row>
    <row r="19" spans="1:8" ht="30" customHeight="1" thickBot="1">
      <c r="A19" s="29" t="s">
        <v>72</v>
      </c>
      <c r="B19" s="64" t="s">
        <v>71</v>
      </c>
      <c r="G19" s="11" t="s">
        <v>51</v>
      </c>
      <c r="H19">
        <v>3</v>
      </c>
    </row>
    <row r="20" spans="1:8" ht="30" customHeight="1" thickBot="1">
      <c r="A20" s="15" t="s">
        <v>43</v>
      </c>
      <c r="B20" s="30">
        <v>5</v>
      </c>
      <c r="G20" s="11" t="s">
        <v>52</v>
      </c>
      <c r="H20">
        <v>5</v>
      </c>
    </row>
    <row r="21" spans="1:8" ht="30" customHeight="1">
      <c r="A21" s="100" t="s">
        <v>61</v>
      </c>
      <c r="B21" s="101"/>
    </row>
    <row r="22" spans="1:8" ht="30" customHeight="1" thickBot="1">
      <c r="A22" s="29" t="s">
        <v>62</v>
      </c>
      <c r="B22" s="64" t="s">
        <v>71</v>
      </c>
      <c r="G22" s="7" t="s">
        <v>71</v>
      </c>
      <c r="H22" t="s">
        <v>70</v>
      </c>
    </row>
    <row r="23" spans="1:8" ht="30" customHeight="1" thickBot="1">
      <c r="A23" s="15" t="s">
        <v>43</v>
      </c>
      <c r="B23" s="30">
        <v>2</v>
      </c>
      <c r="G23" s="11" t="s">
        <v>55</v>
      </c>
      <c r="H23">
        <v>1</v>
      </c>
    </row>
    <row r="24" spans="1:8" ht="30" customHeight="1" thickBot="1">
      <c r="A24" s="19" t="s">
        <v>68</v>
      </c>
      <c r="B24" s="31">
        <f>IFERROR((B8+B11+B14+B17+B20+B23)/6,"-")</f>
        <v>2.1666666666666665</v>
      </c>
      <c r="G24" s="13" t="s">
        <v>56</v>
      </c>
      <c r="H24">
        <v>3</v>
      </c>
    </row>
    <row r="25" spans="1:8" ht="30" customHeight="1" thickBot="1">
      <c r="A25" s="111" t="s">
        <v>69</v>
      </c>
      <c r="B25" s="112"/>
      <c r="G25" s="11" t="s">
        <v>57</v>
      </c>
      <c r="H25">
        <v>5</v>
      </c>
    </row>
    <row r="26" spans="1:8" ht="9.75" customHeight="1" thickBot="1"/>
    <row r="27" spans="1:8" ht="30" customHeight="1" thickBot="1">
      <c r="A27" s="107" t="s">
        <v>78</v>
      </c>
      <c r="B27" s="108"/>
      <c r="G27" s="7" t="s">
        <v>71</v>
      </c>
      <c r="H27" t="s">
        <v>70</v>
      </c>
    </row>
    <row r="28" spans="1:8" ht="30" customHeight="1" thickBot="1">
      <c r="A28" s="100" t="s">
        <v>79</v>
      </c>
      <c r="B28" s="101"/>
      <c r="G28" s="11" t="s">
        <v>59</v>
      </c>
      <c r="H28">
        <v>1</v>
      </c>
    </row>
    <row r="29" spans="1:8" ht="66.75" customHeight="1" thickBot="1">
      <c r="A29" s="29" t="s">
        <v>80</v>
      </c>
      <c r="B29" s="64" t="s">
        <v>71</v>
      </c>
      <c r="G29" s="11" t="s">
        <v>60</v>
      </c>
      <c r="H29">
        <v>5</v>
      </c>
    </row>
    <row r="30" spans="1:8" ht="30" customHeight="1" thickBot="1">
      <c r="A30" s="15" t="s">
        <v>43</v>
      </c>
      <c r="B30" s="30">
        <v>2</v>
      </c>
    </row>
    <row r="31" spans="1:8" ht="30" customHeight="1" thickBot="1">
      <c r="A31" s="100" t="s">
        <v>81</v>
      </c>
      <c r="B31" s="101"/>
      <c r="G31" s="7" t="s">
        <v>71</v>
      </c>
      <c r="H31" t="s">
        <v>70</v>
      </c>
    </row>
    <row r="32" spans="1:8" ht="42" customHeight="1" thickBot="1">
      <c r="A32" s="29" t="s">
        <v>82</v>
      </c>
      <c r="B32" s="64" t="s">
        <v>71</v>
      </c>
      <c r="G32" s="11" t="s">
        <v>63</v>
      </c>
      <c r="H32">
        <v>1</v>
      </c>
    </row>
    <row r="33" spans="1:8" ht="43.5" customHeight="1" thickBot="1">
      <c r="A33" s="15" t="s">
        <v>43</v>
      </c>
      <c r="B33" s="30">
        <v>1</v>
      </c>
      <c r="G33" s="11" t="s">
        <v>64</v>
      </c>
      <c r="H33">
        <v>2</v>
      </c>
    </row>
    <row r="34" spans="1:8" ht="30" customHeight="1" thickBot="1">
      <c r="A34" s="100" t="s">
        <v>83</v>
      </c>
      <c r="B34" s="101"/>
      <c r="G34" s="11" t="s">
        <v>65</v>
      </c>
      <c r="H34">
        <v>3</v>
      </c>
    </row>
    <row r="35" spans="1:8" ht="30" customHeight="1" thickBot="1">
      <c r="A35" s="29" t="s">
        <v>84</v>
      </c>
      <c r="B35" s="64" t="s">
        <v>71</v>
      </c>
      <c r="G35" s="11" t="s">
        <v>66</v>
      </c>
      <c r="H35">
        <v>4</v>
      </c>
    </row>
    <row r="36" spans="1:8" ht="30" customHeight="1" thickBot="1">
      <c r="A36" s="15" t="s">
        <v>43</v>
      </c>
      <c r="B36" s="30">
        <v>1</v>
      </c>
      <c r="G36" s="11" t="s">
        <v>67</v>
      </c>
      <c r="H36">
        <v>5</v>
      </c>
    </row>
    <row r="37" spans="1:8" ht="30" customHeight="1">
      <c r="A37" s="100" t="s">
        <v>91</v>
      </c>
      <c r="B37" s="101"/>
    </row>
    <row r="38" spans="1:8" ht="30" customHeight="1" thickBot="1">
      <c r="A38" s="29" t="s">
        <v>92</v>
      </c>
      <c r="B38" s="64" t="s">
        <v>71</v>
      </c>
      <c r="G38" s="7" t="s">
        <v>71</v>
      </c>
      <c r="H38" t="s">
        <v>70</v>
      </c>
    </row>
    <row r="39" spans="1:8" ht="30" customHeight="1" thickBot="1">
      <c r="A39" s="15" t="s">
        <v>43</v>
      </c>
      <c r="B39" s="30">
        <v>3</v>
      </c>
      <c r="G39" s="7" t="s">
        <v>96</v>
      </c>
      <c r="H39">
        <v>1</v>
      </c>
    </row>
    <row r="40" spans="1:8" ht="30" customHeight="1" thickBot="1">
      <c r="A40" s="32" t="s">
        <v>93</v>
      </c>
      <c r="B40" s="31">
        <f>IFERROR((B30+B33+B36+B39)/4,"-")</f>
        <v>1.75</v>
      </c>
      <c r="G40" s="7" t="s">
        <v>97</v>
      </c>
      <c r="H40">
        <v>2</v>
      </c>
    </row>
    <row r="41" spans="1:8" ht="30" customHeight="1" thickBot="1">
      <c r="A41" s="111" t="s">
        <v>94</v>
      </c>
      <c r="B41" s="112"/>
      <c r="G41" s="7" t="s">
        <v>98</v>
      </c>
      <c r="H41">
        <v>3</v>
      </c>
    </row>
    <row r="42" spans="1:8" ht="30" customHeight="1" thickBot="1">
      <c r="A42" s="20"/>
      <c r="B42" s="20"/>
      <c r="G42" s="7" t="s">
        <v>99</v>
      </c>
      <c r="H42">
        <v>4</v>
      </c>
    </row>
    <row r="43" spans="1:8" ht="30" customHeight="1" thickBot="1">
      <c r="A43" s="107" t="s">
        <v>95</v>
      </c>
      <c r="B43" s="115"/>
      <c r="G43" s="7" t="s">
        <v>100</v>
      </c>
      <c r="H43">
        <v>5</v>
      </c>
    </row>
    <row r="44" spans="1:8" ht="30" customHeight="1" thickBot="1">
      <c r="A44" s="33" t="s">
        <v>108</v>
      </c>
      <c r="B44" s="31">
        <f>IF(OR(B8="-",B11="-",B14="-",B17="-",B20="-",B23="-",B30="-",B33="-",B36="-",B39="-"),"Presenti campi non compilati",IFERROR(B24*B40,"-"))</f>
        <v>3.7916666666666665</v>
      </c>
    </row>
    <row r="45" spans="1:8" ht="30" customHeight="1" thickBot="1">
      <c r="A45" s="34"/>
      <c r="B45" s="35"/>
    </row>
    <row r="46" spans="1:8" ht="30" customHeight="1" thickBot="1">
      <c r="A46" s="107" t="s">
        <v>112</v>
      </c>
      <c r="B46" s="115"/>
    </row>
    <row r="47" spans="1:8" ht="30" customHeight="1" thickBot="1">
      <c r="A47" s="113" t="s">
        <v>273</v>
      </c>
      <c r="B47" s="114"/>
    </row>
    <row r="48" spans="1:8" ht="12.75" customHeight="1" thickBot="1">
      <c r="G48" s="7" t="s">
        <v>71</v>
      </c>
      <c r="H48" t="s">
        <v>70</v>
      </c>
    </row>
    <row r="49" spans="7:8" ht="7.5" customHeight="1" thickBot="1">
      <c r="G49" s="7" t="s">
        <v>85</v>
      </c>
      <c r="H49">
        <v>0</v>
      </c>
    </row>
    <row r="50" spans="7:8" ht="30" customHeight="1" thickBot="1">
      <c r="G50" s="7" t="s">
        <v>86</v>
      </c>
      <c r="H50">
        <v>1</v>
      </c>
    </row>
    <row r="51" spans="7:8" ht="30" customHeight="1" thickBot="1">
      <c r="G51" s="7" t="s">
        <v>87</v>
      </c>
      <c r="H51">
        <v>2</v>
      </c>
    </row>
    <row r="52" spans="7:8" ht="30" customHeight="1" thickBot="1">
      <c r="G52" s="7" t="s">
        <v>88</v>
      </c>
      <c r="H52">
        <v>3</v>
      </c>
    </row>
    <row r="53" spans="7:8" ht="30" customHeight="1" thickBot="1">
      <c r="G53" s="7" t="s">
        <v>89</v>
      </c>
      <c r="H53">
        <v>4</v>
      </c>
    </row>
    <row r="54" spans="7:8" ht="30" customHeight="1" thickBot="1">
      <c r="G54" s="7" t="s">
        <v>90</v>
      </c>
      <c r="H54">
        <v>5</v>
      </c>
    </row>
    <row r="55" spans="7:8" ht="30" customHeight="1"/>
    <row r="56" spans="7:8" ht="30" customHeight="1" thickBot="1">
      <c r="G56" s="7" t="s">
        <v>71</v>
      </c>
      <c r="H56" t="s">
        <v>70</v>
      </c>
    </row>
    <row r="57" spans="7:8" ht="30" customHeight="1" thickBot="1">
      <c r="G57" s="7" t="s">
        <v>104</v>
      </c>
      <c r="H57">
        <v>1</v>
      </c>
    </row>
    <row r="58" spans="7:8" ht="30" customHeight="1" thickBot="1">
      <c r="G58" s="7" t="s">
        <v>105</v>
      </c>
      <c r="H58">
        <v>2</v>
      </c>
    </row>
    <row r="59" spans="7:8" ht="30" customHeight="1" thickBot="1">
      <c r="G59" s="7" t="s">
        <v>103</v>
      </c>
      <c r="H59">
        <v>3</v>
      </c>
    </row>
    <row r="60" spans="7:8" ht="30" customHeight="1" thickBot="1">
      <c r="G60" s="7" t="s">
        <v>106</v>
      </c>
      <c r="H60">
        <v>4</v>
      </c>
    </row>
    <row r="61" spans="7:8" ht="30" customHeight="1" thickBot="1">
      <c r="G61" s="7" t="s">
        <v>107</v>
      </c>
      <c r="H61">
        <v>5</v>
      </c>
    </row>
    <row r="62" spans="7:8" ht="30" customHeight="1"/>
    <row r="63" spans="7:8" ht="30" customHeight="1"/>
    <row r="64" spans="7:8" ht="30" customHeight="1"/>
    <row r="65" ht="30" customHeight="1"/>
    <row r="66" ht="30" customHeight="1"/>
    <row r="67" ht="30" customHeight="1"/>
    <row r="68" ht="30" customHeight="1"/>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66.xml><?xml version="1.0" encoding="utf-8"?>
<worksheet xmlns="http://schemas.openxmlformats.org/spreadsheetml/2006/main" xmlns:r="http://schemas.openxmlformats.org/officeDocument/2006/relationships">
  <dimension ref="A1:H68"/>
  <sheetViews>
    <sheetView topLeftCell="A34" zoomScaleNormal="100" zoomScaleSheetLayoutView="100" workbookViewId="0">
      <selection activeCell="A47" sqref="A47:B47"/>
    </sheetView>
  </sheetViews>
  <sheetFormatPr defaultColWidth="8.85546875" defaultRowHeight="15"/>
  <cols>
    <col min="1" max="1" width="85.7109375" customWidth="1"/>
    <col min="2" max="2" width="42" customWidth="1"/>
    <col min="3" max="3" width="5.42578125" customWidth="1"/>
    <col min="7" max="7" width="43.140625" hidden="1" customWidth="1"/>
    <col min="8" max="8" width="9.140625" hidden="1" customWidth="1"/>
  </cols>
  <sheetData>
    <row r="1" spans="1:8" ht="15.75" thickBot="1"/>
    <row r="2" spans="1:8" ht="24" customHeight="1" thickBot="1">
      <c r="A2" s="14" t="s">
        <v>73</v>
      </c>
      <c r="B2" s="18">
        <v>63</v>
      </c>
      <c r="D2" s="102" t="s">
        <v>74</v>
      </c>
      <c r="E2" s="103"/>
      <c r="F2" s="66" t="s">
        <v>30</v>
      </c>
      <c r="H2" t="s">
        <v>30</v>
      </c>
    </row>
    <row r="3" spans="1:8" ht="45" customHeight="1" thickBot="1">
      <c r="A3" s="109" t="s">
        <v>275</v>
      </c>
      <c r="B3" s="110"/>
      <c r="H3" t="s">
        <v>31</v>
      </c>
    </row>
    <row r="4" spans="1:8" ht="31.5" customHeight="1" thickBot="1">
      <c r="A4" s="107" t="s">
        <v>33</v>
      </c>
      <c r="B4" s="108"/>
      <c r="D4" s="104" t="s">
        <v>75</v>
      </c>
      <c r="E4" s="105"/>
      <c r="F4" s="106"/>
    </row>
    <row r="5" spans="1:8" ht="15.75" thickBot="1">
      <c r="A5" s="16" t="s">
        <v>34</v>
      </c>
      <c r="B5" s="17" t="s">
        <v>35</v>
      </c>
      <c r="G5" s="9" t="s">
        <v>71</v>
      </c>
      <c r="H5" t="s">
        <v>70</v>
      </c>
    </row>
    <row r="6" spans="1:8" ht="30" customHeight="1" thickBot="1">
      <c r="A6" s="100" t="s">
        <v>36</v>
      </c>
      <c r="B6" s="101"/>
      <c r="G6" s="10" t="s">
        <v>38</v>
      </c>
      <c r="H6">
        <v>1</v>
      </c>
    </row>
    <row r="7" spans="1:8" ht="30" customHeight="1" thickBot="1">
      <c r="A7" s="24" t="s">
        <v>37</v>
      </c>
      <c r="B7" s="64" t="s">
        <v>71</v>
      </c>
      <c r="G7" s="8" t="s">
        <v>39</v>
      </c>
      <c r="H7">
        <v>2</v>
      </c>
    </row>
    <row r="8" spans="1:8" ht="30" customHeight="1" thickBot="1">
      <c r="A8" s="23" t="s">
        <v>43</v>
      </c>
      <c r="B8" s="22">
        <v>2</v>
      </c>
      <c r="G8" s="7" t="s">
        <v>40</v>
      </c>
      <c r="H8">
        <v>3</v>
      </c>
    </row>
    <row r="9" spans="1:8" ht="30" customHeight="1" thickBot="1">
      <c r="A9" s="100" t="s">
        <v>44</v>
      </c>
      <c r="B9" s="101"/>
      <c r="G9" s="7" t="s">
        <v>41</v>
      </c>
      <c r="H9">
        <v>4</v>
      </c>
    </row>
    <row r="10" spans="1:8" ht="30" customHeight="1" thickBot="1">
      <c r="A10" s="25" t="s">
        <v>45</v>
      </c>
      <c r="B10" s="65" t="s">
        <v>71</v>
      </c>
      <c r="G10" s="7" t="s">
        <v>42</v>
      </c>
      <c r="H10">
        <v>5</v>
      </c>
    </row>
    <row r="11" spans="1:8" ht="30" customHeight="1" thickBot="1">
      <c r="A11" s="26" t="s">
        <v>43</v>
      </c>
      <c r="B11" s="22">
        <v>5</v>
      </c>
    </row>
    <row r="12" spans="1:8" ht="30" customHeight="1">
      <c r="A12" s="100" t="s">
        <v>48</v>
      </c>
      <c r="B12" s="101"/>
      <c r="G12" s="12"/>
    </row>
    <row r="13" spans="1:8" ht="30" customHeight="1" thickBot="1">
      <c r="A13" s="27" t="s">
        <v>49</v>
      </c>
      <c r="B13" s="65" t="s">
        <v>71</v>
      </c>
      <c r="G13" s="7" t="s">
        <v>71</v>
      </c>
      <c r="H13" t="s">
        <v>70</v>
      </c>
    </row>
    <row r="14" spans="1:8" ht="30" customHeight="1" thickBot="1">
      <c r="A14" s="26" t="s">
        <v>43</v>
      </c>
      <c r="B14" s="22">
        <v>1</v>
      </c>
      <c r="G14" s="7" t="s">
        <v>46</v>
      </c>
      <c r="H14">
        <v>2</v>
      </c>
    </row>
    <row r="15" spans="1:8" ht="30" customHeight="1" thickBot="1">
      <c r="A15" s="100" t="s">
        <v>53</v>
      </c>
      <c r="B15" s="101"/>
      <c r="G15" s="7" t="s">
        <v>47</v>
      </c>
      <c r="H15">
        <v>5</v>
      </c>
    </row>
    <row r="16" spans="1:8" ht="39" customHeight="1">
      <c r="A16" s="28" t="s">
        <v>54</v>
      </c>
      <c r="B16" s="64" t="s">
        <v>71</v>
      </c>
    </row>
    <row r="17" spans="1:8" ht="30" customHeight="1" thickBot="1">
      <c r="A17" s="15" t="s">
        <v>43</v>
      </c>
      <c r="B17" s="30">
        <v>5</v>
      </c>
      <c r="G17" s="7" t="s">
        <v>71</v>
      </c>
      <c r="H17" t="s">
        <v>70</v>
      </c>
    </row>
    <row r="18" spans="1:8" ht="30" customHeight="1" thickBot="1">
      <c r="A18" s="100" t="s">
        <v>58</v>
      </c>
      <c r="B18" s="101"/>
      <c r="G18" s="11" t="s">
        <v>50</v>
      </c>
      <c r="H18">
        <v>1</v>
      </c>
    </row>
    <row r="19" spans="1:8" ht="30" customHeight="1" thickBot="1">
      <c r="A19" s="29" t="s">
        <v>72</v>
      </c>
      <c r="B19" s="64" t="s">
        <v>71</v>
      </c>
      <c r="G19" s="11" t="s">
        <v>51</v>
      </c>
      <c r="H19">
        <v>3</v>
      </c>
    </row>
    <row r="20" spans="1:8" ht="30" customHeight="1" thickBot="1">
      <c r="A20" s="15" t="s">
        <v>43</v>
      </c>
      <c r="B20" s="30">
        <v>1</v>
      </c>
      <c r="G20" s="11" t="s">
        <v>52</v>
      </c>
      <c r="H20">
        <v>5</v>
      </c>
    </row>
    <row r="21" spans="1:8" ht="30" customHeight="1">
      <c r="A21" s="100" t="s">
        <v>61</v>
      </c>
      <c r="B21" s="101"/>
    </row>
    <row r="22" spans="1:8" ht="30" customHeight="1" thickBot="1">
      <c r="A22" s="29" t="s">
        <v>62</v>
      </c>
      <c r="B22" s="64" t="s">
        <v>71</v>
      </c>
      <c r="G22" s="7" t="s">
        <v>71</v>
      </c>
      <c r="H22" t="s">
        <v>70</v>
      </c>
    </row>
    <row r="23" spans="1:8" ht="30" customHeight="1" thickBot="1">
      <c r="A23" s="15" t="s">
        <v>43</v>
      </c>
      <c r="B23" s="30">
        <v>2</v>
      </c>
      <c r="G23" s="11" t="s">
        <v>55</v>
      </c>
      <c r="H23">
        <v>1</v>
      </c>
    </row>
    <row r="24" spans="1:8" ht="30" customHeight="1" thickBot="1">
      <c r="A24" s="19" t="s">
        <v>68</v>
      </c>
      <c r="B24" s="31">
        <f>IFERROR((B8+B11+B14+B17+B20+B23)/6,"-")</f>
        <v>2.6666666666666665</v>
      </c>
      <c r="G24" s="13" t="s">
        <v>56</v>
      </c>
      <c r="H24">
        <v>3</v>
      </c>
    </row>
    <row r="25" spans="1:8" ht="30" customHeight="1" thickBot="1">
      <c r="A25" s="111" t="s">
        <v>69</v>
      </c>
      <c r="B25" s="112"/>
      <c r="G25" s="11" t="s">
        <v>57</v>
      </c>
      <c r="H25">
        <v>5</v>
      </c>
    </row>
    <row r="26" spans="1:8" ht="9.75" customHeight="1" thickBot="1"/>
    <row r="27" spans="1:8" ht="30" customHeight="1" thickBot="1">
      <c r="A27" s="107" t="s">
        <v>78</v>
      </c>
      <c r="B27" s="108"/>
      <c r="G27" s="7" t="s">
        <v>71</v>
      </c>
      <c r="H27" t="s">
        <v>70</v>
      </c>
    </row>
    <row r="28" spans="1:8" ht="30" customHeight="1" thickBot="1">
      <c r="A28" s="100" t="s">
        <v>79</v>
      </c>
      <c r="B28" s="101"/>
      <c r="G28" s="11" t="s">
        <v>59</v>
      </c>
      <c r="H28">
        <v>1</v>
      </c>
    </row>
    <row r="29" spans="1:8" ht="66.75" customHeight="1" thickBot="1">
      <c r="A29" s="29" t="s">
        <v>80</v>
      </c>
      <c r="B29" s="64" t="s">
        <v>71</v>
      </c>
      <c r="G29" s="11" t="s">
        <v>60</v>
      </c>
      <c r="H29">
        <v>5</v>
      </c>
    </row>
    <row r="30" spans="1:8" ht="30" customHeight="1" thickBot="1">
      <c r="A30" s="15" t="s">
        <v>43</v>
      </c>
      <c r="B30" s="30">
        <v>1</v>
      </c>
    </row>
    <row r="31" spans="1:8" ht="30" customHeight="1" thickBot="1">
      <c r="A31" s="100" t="s">
        <v>81</v>
      </c>
      <c r="B31" s="101"/>
      <c r="G31" s="7" t="s">
        <v>71</v>
      </c>
      <c r="H31" t="s">
        <v>70</v>
      </c>
    </row>
    <row r="32" spans="1:8" ht="42" customHeight="1" thickBot="1">
      <c r="A32" s="29" t="s">
        <v>82</v>
      </c>
      <c r="B32" s="64" t="s">
        <v>71</v>
      </c>
      <c r="G32" s="11" t="s">
        <v>63</v>
      </c>
      <c r="H32">
        <v>1</v>
      </c>
    </row>
    <row r="33" spans="1:8" ht="43.5" customHeight="1" thickBot="1">
      <c r="A33" s="15" t="s">
        <v>43</v>
      </c>
      <c r="B33" s="30">
        <v>1</v>
      </c>
      <c r="G33" s="11" t="s">
        <v>64</v>
      </c>
      <c r="H33">
        <v>2</v>
      </c>
    </row>
    <row r="34" spans="1:8" ht="30" customHeight="1" thickBot="1">
      <c r="A34" s="100" t="s">
        <v>83</v>
      </c>
      <c r="B34" s="101"/>
      <c r="G34" s="11" t="s">
        <v>65</v>
      </c>
      <c r="H34">
        <v>3</v>
      </c>
    </row>
    <row r="35" spans="1:8" ht="30" customHeight="1" thickBot="1">
      <c r="A35" s="29" t="s">
        <v>84</v>
      </c>
      <c r="B35" s="64" t="s">
        <v>71</v>
      </c>
      <c r="G35" s="11" t="s">
        <v>66</v>
      </c>
      <c r="H35">
        <v>4</v>
      </c>
    </row>
    <row r="36" spans="1:8" ht="30" customHeight="1" thickBot="1">
      <c r="A36" s="15" t="s">
        <v>43</v>
      </c>
      <c r="B36" s="30">
        <v>1</v>
      </c>
      <c r="G36" s="11" t="s">
        <v>67</v>
      </c>
      <c r="H36">
        <v>5</v>
      </c>
    </row>
    <row r="37" spans="1:8" ht="30" customHeight="1">
      <c r="A37" s="100" t="s">
        <v>91</v>
      </c>
      <c r="B37" s="101"/>
    </row>
    <row r="38" spans="1:8" ht="30" customHeight="1" thickBot="1">
      <c r="A38" s="29" t="s">
        <v>92</v>
      </c>
      <c r="B38" s="64" t="s">
        <v>71</v>
      </c>
      <c r="G38" s="7" t="s">
        <v>71</v>
      </c>
      <c r="H38" t="s">
        <v>70</v>
      </c>
    </row>
    <row r="39" spans="1:8" ht="30" customHeight="1" thickBot="1">
      <c r="A39" s="15" t="s">
        <v>43</v>
      </c>
      <c r="B39" s="30">
        <v>2</v>
      </c>
      <c r="G39" s="7" t="s">
        <v>96</v>
      </c>
      <c r="H39">
        <v>1</v>
      </c>
    </row>
    <row r="40" spans="1:8" ht="30" customHeight="1" thickBot="1">
      <c r="A40" s="32" t="s">
        <v>93</v>
      </c>
      <c r="B40" s="31">
        <f>IFERROR((B30+B33+B36+B39)/4,"-")</f>
        <v>1.25</v>
      </c>
      <c r="G40" s="7" t="s">
        <v>97</v>
      </c>
      <c r="H40">
        <v>2</v>
      </c>
    </row>
    <row r="41" spans="1:8" ht="30" customHeight="1" thickBot="1">
      <c r="A41" s="111" t="s">
        <v>94</v>
      </c>
      <c r="B41" s="112"/>
      <c r="G41" s="7" t="s">
        <v>98</v>
      </c>
      <c r="H41">
        <v>3</v>
      </c>
    </row>
    <row r="42" spans="1:8" ht="30" customHeight="1" thickBot="1">
      <c r="A42" s="20"/>
      <c r="B42" s="20"/>
      <c r="G42" s="7" t="s">
        <v>99</v>
      </c>
      <c r="H42">
        <v>4</v>
      </c>
    </row>
    <row r="43" spans="1:8" ht="30" customHeight="1" thickBot="1">
      <c r="A43" s="107" t="s">
        <v>95</v>
      </c>
      <c r="B43" s="115"/>
      <c r="G43" s="7" t="s">
        <v>100</v>
      </c>
      <c r="H43">
        <v>5</v>
      </c>
    </row>
    <row r="44" spans="1:8" ht="30" customHeight="1" thickBot="1">
      <c r="A44" s="33" t="s">
        <v>108</v>
      </c>
      <c r="B44" s="31">
        <f>IF(OR(B8="-",B11="-",B14="-",B17="-",B20="-",B23="-",B30="-",B33="-",B36="-",B39="-"),"Presenti campi non compilati",IFERROR(B24*B40,"-"))</f>
        <v>3.333333333333333</v>
      </c>
    </row>
    <row r="45" spans="1:8" ht="30" customHeight="1" thickBot="1">
      <c r="A45" s="34"/>
      <c r="B45" s="35"/>
    </row>
    <row r="46" spans="1:8" ht="30" customHeight="1" thickBot="1">
      <c r="A46" s="107" t="s">
        <v>112</v>
      </c>
      <c r="B46" s="115"/>
    </row>
    <row r="47" spans="1:8" ht="30" customHeight="1" thickBot="1">
      <c r="A47" s="113" t="s">
        <v>276</v>
      </c>
      <c r="B47" s="114"/>
    </row>
    <row r="48" spans="1:8" ht="12.75" customHeight="1" thickBot="1">
      <c r="G48" s="7" t="s">
        <v>71</v>
      </c>
      <c r="H48" t="s">
        <v>70</v>
      </c>
    </row>
    <row r="49" spans="7:8" ht="7.5" customHeight="1" thickBot="1">
      <c r="G49" s="7" t="s">
        <v>85</v>
      </c>
      <c r="H49">
        <v>0</v>
      </c>
    </row>
    <row r="50" spans="7:8" ht="30" customHeight="1" thickBot="1">
      <c r="G50" s="7" t="s">
        <v>86</v>
      </c>
      <c r="H50">
        <v>1</v>
      </c>
    </row>
    <row r="51" spans="7:8" ht="30" customHeight="1" thickBot="1">
      <c r="G51" s="7" t="s">
        <v>87</v>
      </c>
      <c r="H51">
        <v>2</v>
      </c>
    </row>
    <row r="52" spans="7:8" ht="30" customHeight="1" thickBot="1">
      <c r="G52" s="7" t="s">
        <v>88</v>
      </c>
      <c r="H52">
        <v>3</v>
      </c>
    </row>
    <row r="53" spans="7:8" ht="30" customHeight="1" thickBot="1">
      <c r="G53" s="7" t="s">
        <v>89</v>
      </c>
      <c r="H53">
        <v>4</v>
      </c>
    </row>
    <row r="54" spans="7:8" ht="30" customHeight="1" thickBot="1">
      <c r="G54" s="7" t="s">
        <v>90</v>
      </c>
      <c r="H54">
        <v>5</v>
      </c>
    </row>
    <row r="55" spans="7:8" ht="30" customHeight="1"/>
    <row r="56" spans="7:8" ht="30" customHeight="1" thickBot="1">
      <c r="G56" s="7" t="s">
        <v>71</v>
      </c>
      <c r="H56" t="s">
        <v>70</v>
      </c>
    </row>
    <row r="57" spans="7:8" ht="30" customHeight="1" thickBot="1">
      <c r="G57" s="7" t="s">
        <v>104</v>
      </c>
      <c r="H57">
        <v>1</v>
      </c>
    </row>
    <row r="58" spans="7:8" ht="30" customHeight="1" thickBot="1">
      <c r="G58" s="7" t="s">
        <v>105</v>
      </c>
      <c r="H58">
        <v>2</v>
      </c>
    </row>
    <row r="59" spans="7:8" ht="30" customHeight="1" thickBot="1">
      <c r="G59" s="7" t="s">
        <v>103</v>
      </c>
      <c r="H59">
        <v>3</v>
      </c>
    </row>
    <row r="60" spans="7:8" ht="30" customHeight="1" thickBot="1">
      <c r="G60" s="7" t="s">
        <v>106</v>
      </c>
      <c r="H60">
        <v>4</v>
      </c>
    </row>
    <row r="61" spans="7:8" ht="30" customHeight="1" thickBot="1">
      <c r="G61" s="7" t="s">
        <v>107</v>
      </c>
      <c r="H61">
        <v>5</v>
      </c>
    </row>
    <row r="62" spans="7:8" ht="30" customHeight="1"/>
    <row r="63" spans="7:8" ht="30" customHeight="1"/>
    <row r="64" spans="7:8" ht="30" customHeight="1"/>
    <row r="65" ht="30" customHeight="1"/>
    <row r="66" ht="30" customHeight="1"/>
    <row r="67" ht="30" customHeight="1"/>
    <row r="68" ht="30" customHeight="1"/>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67.xml><?xml version="1.0" encoding="utf-8"?>
<worksheet xmlns="http://schemas.openxmlformats.org/spreadsheetml/2006/main" xmlns:r="http://schemas.openxmlformats.org/officeDocument/2006/relationships">
  <dimension ref="A1:H68"/>
  <sheetViews>
    <sheetView topLeftCell="A31" zoomScaleNormal="100" zoomScaleSheetLayoutView="100" workbookViewId="0">
      <selection activeCell="A47" sqref="A47:B47"/>
    </sheetView>
  </sheetViews>
  <sheetFormatPr defaultColWidth="8.85546875" defaultRowHeight="15"/>
  <cols>
    <col min="1" max="1" width="85.7109375" customWidth="1"/>
    <col min="2" max="2" width="42" customWidth="1"/>
    <col min="3" max="3" width="5.42578125" customWidth="1"/>
    <col min="7" max="7" width="43.140625" hidden="1" customWidth="1"/>
    <col min="8" max="8" width="9.140625" hidden="1" customWidth="1"/>
  </cols>
  <sheetData>
    <row r="1" spans="1:8" ht="15.75" thickBot="1"/>
    <row r="2" spans="1:8" ht="24" customHeight="1" thickBot="1">
      <c r="A2" s="14" t="s">
        <v>73</v>
      </c>
      <c r="B2" s="18">
        <v>64</v>
      </c>
      <c r="D2" s="102" t="s">
        <v>74</v>
      </c>
      <c r="E2" s="103"/>
      <c r="F2" s="66" t="s">
        <v>30</v>
      </c>
      <c r="H2" t="s">
        <v>30</v>
      </c>
    </row>
    <row r="3" spans="1:8" ht="45" customHeight="1" thickBot="1">
      <c r="A3" s="109" t="s">
        <v>278</v>
      </c>
      <c r="B3" s="110"/>
      <c r="H3" t="s">
        <v>31</v>
      </c>
    </row>
    <row r="4" spans="1:8" ht="31.5" customHeight="1" thickBot="1">
      <c r="A4" s="107" t="s">
        <v>33</v>
      </c>
      <c r="B4" s="108"/>
      <c r="D4" s="104" t="s">
        <v>75</v>
      </c>
      <c r="E4" s="105"/>
      <c r="F4" s="106"/>
    </row>
    <row r="5" spans="1:8" ht="15.75" thickBot="1">
      <c r="A5" s="16" t="s">
        <v>34</v>
      </c>
      <c r="B5" s="17" t="s">
        <v>35</v>
      </c>
      <c r="G5" s="9" t="s">
        <v>71</v>
      </c>
      <c r="H5" t="s">
        <v>70</v>
      </c>
    </row>
    <row r="6" spans="1:8" ht="30" customHeight="1" thickBot="1">
      <c r="A6" s="100" t="s">
        <v>36</v>
      </c>
      <c r="B6" s="101"/>
      <c r="G6" s="10" t="s">
        <v>38</v>
      </c>
      <c r="H6">
        <v>1</v>
      </c>
    </row>
    <row r="7" spans="1:8" ht="30" customHeight="1" thickBot="1">
      <c r="A7" s="24" t="s">
        <v>37</v>
      </c>
      <c r="B7" s="64" t="s">
        <v>71</v>
      </c>
      <c r="G7" s="8" t="s">
        <v>39</v>
      </c>
      <c r="H7">
        <v>2</v>
      </c>
    </row>
    <row r="8" spans="1:8" ht="30" customHeight="1" thickBot="1">
      <c r="A8" s="23" t="s">
        <v>43</v>
      </c>
      <c r="B8" s="22">
        <v>2</v>
      </c>
      <c r="G8" s="7" t="s">
        <v>40</v>
      </c>
      <c r="H8">
        <v>3</v>
      </c>
    </row>
    <row r="9" spans="1:8" ht="30" customHeight="1" thickBot="1">
      <c r="A9" s="100" t="s">
        <v>44</v>
      </c>
      <c r="B9" s="101"/>
      <c r="G9" s="7" t="s">
        <v>41</v>
      </c>
      <c r="H9">
        <v>4</v>
      </c>
    </row>
    <row r="10" spans="1:8" ht="30" customHeight="1" thickBot="1">
      <c r="A10" s="25" t="s">
        <v>45</v>
      </c>
      <c r="B10" s="65" t="s">
        <v>71</v>
      </c>
      <c r="G10" s="7" t="s">
        <v>42</v>
      </c>
      <c r="H10">
        <v>5</v>
      </c>
    </row>
    <row r="11" spans="1:8" ht="30" customHeight="1" thickBot="1">
      <c r="A11" s="26" t="s">
        <v>43</v>
      </c>
      <c r="B11" s="22">
        <v>5</v>
      </c>
    </row>
    <row r="12" spans="1:8" ht="30" customHeight="1">
      <c r="A12" s="100" t="s">
        <v>48</v>
      </c>
      <c r="B12" s="101"/>
      <c r="G12" s="12"/>
    </row>
    <row r="13" spans="1:8" ht="30" customHeight="1" thickBot="1">
      <c r="A13" s="27" t="s">
        <v>49</v>
      </c>
      <c r="B13" s="65" t="s">
        <v>71</v>
      </c>
      <c r="G13" s="7" t="s">
        <v>71</v>
      </c>
      <c r="H13" t="s">
        <v>70</v>
      </c>
    </row>
    <row r="14" spans="1:8" ht="30" customHeight="1" thickBot="1">
      <c r="A14" s="26" t="s">
        <v>43</v>
      </c>
      <c r="B14" s="22">
        <v>1</v>
      </c>
      <c r="G14" s="7" t="s">
        <v>46</v>
      </c>
      <c r="H14">
        <v>2</v>
      </c>
    </row>
    <row r="15" spans="1:8" ht="30" customHeight="1" thickBot="1">
      <c r="A15" s="100" t="s">
        <v>53</v>
      </c>
      <c r="B15" s="101"/>
      <c r="G15" s="7" t="s">
        <v>47</v>
      </c>
      <c r="H15">
        <v>5</v>
      </c>
    </row>
    <row r="16" spans="1:8" ht="39" customHeight="1">
      <c r="A16" s="28" t="s">
        <v>54</v>
      </c>
      <c r="B16" s="64" t="s">
        <v>71</v>
      </c>
    </row>
    <row r="17" spans="1:8" ht="30" customHeight="1" thickBot="1">
      <c r="A17" s="15" t="s">
        <v>43</v>
      </c>
      <c r="B17" s="30">
        <v>5</v>
      </c>
      <c r="G17" s="7" t="s">
        <v>71</v>
      </c>
      <c r="H17" t="s">
        <v>70</v>
      </c>
    </row>
    <row r="18" spans="1:8" ht="30" customHeight="1" thickBot="1">
      <c r="A18" s="100" t="s">
        <v>58</v>
      </c>
      <c r="B18" s="101"/>
      <c r="G18" s="11" t="s">
        <v>50</v>
      </c>
      <c r="H18">
        <v>1</v>
      </c>
    </row>
    <row r="19" spans="1:8" ht="30" customHeight="1" thickBot="1">
      <c r="A19" s="29" t="s">
        <v>72</v>
      </c>
      <c r="B19" s="64" t="s">
        <v>71</v>
      </c>
      <c r="G19" s="11" t="s">
        <v>51</v>
      </c>
      <c r="H19">
        <v>3</v>
      </c>
    </row>
    <row r="20" spans="1:8" ht="30" customHeight="1" thickBot="1">
      <c r="A20" s="15" t="s">
        <v>43</v>
      </c>
      <c r="B20" s="30">
        <v>1</v>
      </c>
      <c r="G20" s="11" t="s">
        <v>52</v>
      </c>
      <c r="H20">
        <v>5</v>
      </c>
    </row>
    <row r="21" spans="1:8" ht="30" customHeight="1">
      <c r="A21" s="100" t="s">
        <v>61</v>
      </c>
      <c r="B21" s="101"/>
    </row>
    <row r="22" spans="1:8" ht="30" customHeight="1" thickBot="1">
      <c r="A22" s="29" t="s">
        <v>62</v>
      </c>
      <c r="B22" s="64" t="s">
        <v>71</v>
      </c>
      <c r="G22" s="7" t="s">
        <v>71</v>
      </c>
      <c r="H22" t="s">
        <v>70</v>
      </c>
    </row>
    <row r="23" spans="1:8" ht="30" customHeight="1" thickBot="1">
      <c r="A23" s="15" t="s">
        <v>43</v>
      </c>
      <c r="B23" s="30">
        <v>2</v>
      </c>
      <c r="G23" s="11" t="s">
        <v>55</v>
      </c>
      <c r="H23">
        <v>1</v>
      </c>
    </row>
    <row r="24" spans="1:8" ht="30" customHeight="1" thickBot="1">
      <c r="A24" s="19" t="s">
        <v>68</v>
      </c>
      <c r="B24" s="31">
        <f>IFERROR((B8+B11+B14+B17+B20+B23)/6,"-")</f>
        <v>2.6666666666666665</v>
      </c>
      <c r="G24" s="13" t="s">
        <v>56</v>
      </c>
      <c r="H24">
        <v>3</v>
      </c>
    </row>
    <row r="25" spans="1:8" ht="30" customHeight="1" thickBot="1">
      <c r="A25" s="111" t="s">
        <v>69</v>
      </c>
      <c r="B25" s="112"/>
      <c r="G25" s="11" t="s">
        <v>57</v>
      </c>
      <c r="H25">
        <v>5</v>
      </c>
    </row>
    <row r="26" spans="1:8" ht="9.75" customHeight="1" thickBot="1"/>
    <row r="27" spans="1:8" ht="30" customHeight="1" thickBot="1">
      <c r="A27" s="107" t="s">
        <v>78</v>
      </c>
      <c r="B27" s="108"/>
      <c r="G27" s="7" t="s">
        <v>71</v>
      </c>
      <c r="H27" t="s">
        <v>70</v>
      </c>
    </row>
    <row r="28" spans="1:8" ht="30" customHeight="1" thickBot="1">
      <c r="A28" s="100" t="s">
        <v>79</v>
      </c>
      <c r="B28" s="101"/>
      <c r="G28" s="11" t="s">
        <v>59</v>
      </c>
      <c r="H28">
        <v>1</v>
      </c>
    </row>
    <row r="29" spans="1:8" ht="66.75" customHeight="1" thickBot="1">
      <c r="A29" s="29" t="s">
        <v>80</v>
      </c>
      <c r="B29" s="64" t="s">
        <v>71</v>
      </c>
      <c r="G29" s="11" t="s">
        <v>60</v>
      </c>
      <c r="H29">
        <v>5</v>
      </c>
    </row>
    <row r="30" spans="1:8" ht="30" customHeight="1" thickBot="1">
      <c r="A30" s="15" t="s">
        <v>43</v>
      </c>
      <c r="B30" s="30">
        <v>1</v>
      </c>
    </row>
    <row r="31" spans="1:8" ht="30" customHeight="1" thickBot="1">
      <c r="A31" s="100" t="s">
        <v>81</v>
      </c>
      <c r="B31" s="101"/>
      <c r="G31" s="7" t="s">
        <v>71</v>
      </c>
      <c r="H31" t="s">
        <v>70</v>
      </c>
    </row>
    <row r="32" spans="1:8" ht="42" customHeight="1" thickBot="1">
      <c r="A32" s="29" t="s">
        <v>82</v>
      </c>
      <c r="B32" s="64" t="s">
        <v>71</v>
      </c>
      <c r="G32" s="11" t="s">
        <v>63</v>
      </c>
      <c r="H32">
        <v>1</v>
      </c>
    </row>
    <row r="33" spans="1:8" ht="43.5" customHeight="1" thickBot="1">
      <c r="A33" s="15" t="s">
        <v>43</v>
      </c>
      <c r="B33" s="30">
        <v>1</v>
      </c>
      <c r="G33" s="11" t="s">
        <v>64</v>
      </c>
      <c r="H33">
        <v>2</v>
      </c>
    </row>
    <row r="34" spans="1:8" ht="30" customHeight="1" thickBot="1">
      <c r="A34" s="100" t="s">
        <v>83</v>
      </c>
      <c r="B34" s="101"/>
      <c r="G34" s="11" t="s">
        <v>65</v>
      </c>
      <c r="H34">
        <v>3</v>
      </c>
    </row>
    <row r="35" spans="1:8" ht="30" customHeight="1" thickBot="1">
      <c r="A35" s="29" t="s">
        <v>84</v>
      </c>
      <c r="B35" s="64" t="s">
        <v>71</v>
      </c>
      <c r="G35" s="11" t="s">
        <v>66</v>
      </c>
      <c r="H35">
        <v>4</v>
      </c>
    </row>
    <row r="36" spans="1:8" ht="30" customHeight="1" thickBot="1">
      <c r="A36" s="15" t="s">
        <v>43</v>
      </c>
      <c r="B36" s="30">
        <v>1</v>
      </c>
      <c r="G36" s="11" t="s">
        <v>67</v>
      </c>
      <c r="H36">
        <v>5</v>
      </c>
    </row>
    <row r="37" spans="1:8" ht="30" customHeight="1">
      <c r="A37" s="100" t="s">
        <v>91</v>
      </c>
      <c r="B37" s="101"/>
    </row>
    <row r="38" spans="1:8" ht="30" customHeight="1" thickBot="1">
      <c r="A38" s="29" t="s">
        <v>92</v>
      </c>
      <c r="B38" s="64" t="s">
        <v>71</v>
      </c>
      <c r="G38" s="7" t="s">
        <v>71</v>
      </c>
      <c r="H38" t="s">
        <v>70</v>
      </c>
    </row>
    <row r="39" spans="1:8" ht="30" customHeight="1" thickBot="1">
      <c r="A39" s="15" t="s">
        <v>43</v>
      </c>
      <c r="B39" s="30">
        <v>2</v>
      </c>
      <c r="G39" s="7" t="s">
        <v>96</v>
      </c>
      <c r="H39">
        <v>1</v>
      </c>
    </row>
    <row r="40" spans="1:8" ht="30" customHeight="1" thickBot="1">
      <c r="A40" s="32" t="s">
        <v>93</v>
      </c>
      <c r="B40" s="31">
        <f>IFERROR((B30+B33+B36+B39)/4,"-")</f>
        <v>1.25</v>
      </c>
      <c r="G40" s="7" t="s">
        <v>97</v>
      </c>
      <c r="H40">
        <v>2</v>
      </c>
    </row>
    <row r="41" spans="1:8" ht="30" customHeight="1" thickBot="1">
      <c r="A41" s="111" t="s">
        <v>94</v>
      </c>
      <c r="B41" s="112"/>
      <c r="G41" s="7" t="s">
        <v>98</v>
      </c>
      <c r="H41">
        <v>3</v>
      </c>
    </row>
    <row r="42" spans="1:8" ht="30" customHeight="1" thickBot="1">
      <c r="A42" s="20"/>
      <c r="B42" s="20"/>
      <c r="G42" s="7" t="s">
        <v>99</v>
      </c>
      <c r="H42">
        <v>4</v>
      </c>
    </row>
    <row r="43" spans="1:8" ht="30" customHeight="1" thickBot="1">
      <c r="A43" s="107" t="s">
        <v>95</v>
      </c>
      <c r="B43" s="115"/>
      <c r="G43" s="7" t="s">
        <v>100</v>
      </c>
      <c r="H43">
        <v>5</v>
      </c>
    </row>
    <row r="44" spans="1:8" ht="30" customHeight="1" thickBot="1">
      <c r="A44" s="33" t="s">
        <v>108</v>
      </c>
      <c r="B44" s="31">
        <f>IF(OR(B8="-",B11="-",B14="-",B17="-",B20="-",B23="-",B30="-",B33="-",B36="-",B39="-"),"Presenti campi non compilati",IFERROR(B24*B40,"-"))</f>
        <v>3.333333333333333</v>
      </c>
    </row>
    <row r="45" spans="1:8" ht="30" customHeight="1" thickBot="1">
      <c r="A45" s="34"/>
      <c r="B45" s="35"/>
    </row>
    <row r="46" spans="1:8" ht="30" customHeight="1" thickBot="1">
      <c r="A46" s="107" t="s">
        <v>112</v>
      </c>
      <c r="B46" s="115"/>
    </row>
    <row r="47" spans="1:8" ht="30" customHeight="1" thickBot="1">
      <c r="A47" s="113" t="s">
        <v>279</v>
      </c>
      <c r="B47" s="114"/>
    </row>
    <row r="48" spans="1:8" ht="12.75" customHeight="1" thickBot="1">
      <c r="G48" s="7" t="s">
        <v>71</v>
      </c>
      <c r="H48" t="s">
        <v>70</v>
      </c>
    </row>
    <row r="49" spans="7:8" ht="7.5" customHeight="1" thickBot="1">
      <c r="G49" s="7" t="s">
        <v>85</v>
      </c>
      <c r="H49">
        <v>0</v>
      </c>
    </row>
    <row r="50" spans="7:8" ht="30" customHeight="1" thickBot="1">
      <c r="G50" s="7" t="s">
        <v>86</v>
      </c>
      <c r="H50">
        <v>1</v>
      </c>
    </row>
    <row r="51" spans="7:8" ht="30" customHeight="1" thickBot="1">
      <c r="G51" s="7" t="s">
        <v>87</v>
      </c>
      <c r="H51">
        <v>2</v>
      </c>
    </row>
    <row r="52" spans="7:8" ht="30" customHeight="1" thickBot="1">
      <c r="G52" s="7" t="s">
        <v>88</v>
      </c>
      <c r="H52">
        <v>3</v>
      </c>
    </row>
    <row r="53" spans="7:8" ht="30" customHeight="1" thickBot="1">
      <c r="G53" s="7" t="s">
        <v>89</v>
      </c>
      <c r="H53">
        <v>4</v>
      </c>
    </row>
    <row r="54" spans="7:8" ht="30" customHeight="1" thickBot="1">
      <c r="G54" s="7" t="s">
        <v>90</v>
      </c>
      <c r="H54">
        <v>5</v>
      </c>
    </row>
    <row r="55" spans="7:8" ht="30" customHeight="1"/>
    <row r="56" spans="7:8" ht="30" customHeight="1" thickBot="1">
      <c r="G56" s="7" t="s">
        <v>71</v>
      </c>
      <c r="H56" t="s">
        <v>70</v>
      </c>
    </row>
    <row r="57" spans="7:8" ht="30" customHeight="1" thickBot="1">
      <c r="G57" s="7" t="s">
        <v>104</v>
      </c>
      <c r="H57">
        <v>1</v>
      </c>
    </row>
    <row r="58" spans="7:8" ht="30" customHeight="1" thickBot="1">
      <c r="G58" s="7" t="s">
        <v>105</v>
      </c>
      <c r="H58">
        <v>2</v>
      </c>
    </row>
    <row r="59" spans="7:8" ht="30" customHeight="1" thickBot="1">
      <c r="G59" s="7" t="s">
        <v>103</v>
      </c>
      <c r="H59">
        <v>3</v>
      </c>
    </row>
    <row r="60" spans="7:8" ht="30" customHeight="1" thickBot="1">
      <c r="G60" s="7" t="s">
        <v>106</v>
      </c>
      <c r="H60">
        <v>4</v>
      </c>
    </row>
    <row r="61" spans="7:8" ht="30" customHeight="1" thickBot="1">
      <c r="G61" s="7" t="s">
        <v>107</v>
      </c>
      <c r="H61">
        <v>5</v>
      </c>
    </row>
    <row r="62" spans="7:8" ht="30" customHeight="1"/>
    <row r="63" spans="7:8" ht="30" customHeight="1"/>
    <row r="64" spans="7:8" ht="30" customHeight="1"/>
    <row r="65" ht="30" customHeight="1"/>
    <row r="66" ht="30" customHeight="1"/>
    <row r="67" ht="30" customHeight="1"/>
    <row r="68" ht="30" customHeight="1"/>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68.xml><?xml version="1.0" encoding="utf-8"?>
<worksheet xmlns="http://schemas.openxmlformats.org/spreadsheetml/2006/main" xmlns:r="http://schemas.openxmlformats.org/officeDocument/2006/relationships">
  <dimension ref="A1:H68"/>
  <sheetViews>
    <sheetView topLeftCell="A31" zoomScaleNormal="100" zoomScaleSheetLayoutView="100" workbookViewId="0">
      <selection activeCell="A47" sqref="A47:B47"/>
    </sheetView>
  </sheetViews>
  <sheetFormatPr defaultColWidth="8.85546875" defaultRowHeight="15"/>
  <cols>
    <col min="1" max="1" width="85.7109375" customWidth="1"/>
    <col min="2" max="2" width="42" customWidth="1"/>
    <col min="3" max="3" width="5.42578125" customWidth="1"/>
    <col min="7" max="7" width="43.140625" hidden="1" customWidth="1"/>
    <col min="8" max="8" width="9.140625" hidden="1" customWidth="1"/>
  </cols>
  <sheetData>
    <row r="1" spans="1:8" ht="15.75" thickBot="1"/>
    <row r="2" spans="1:8" ht="24" customHeight="1" thickBot="1">
      <c r="A2" s="14" t="s">
        <v>73</v>
      </c>
      <c r="B2" s="18">
        <v>65</v>
      </c>
      <c r="D2" s="102" t="s">
        <v>74</v>
      </c>
      <c r="E2" s="103"/>
      <c r="F2" s="66" t="s">
        <v>30</v>
      </c>
      <c r="H2" t="s">
        <v>30</v>
      </c>
    </row>
    <row r="3" spans="1:8" ht="45" customHeight="1" thickBot="1">
      <c r="A3" s="109" t="s">
        <v>281</v>
      </c>
      <c r="B3" s="110"/>
      <c r="H3" t="s">
        <v>31</v>
      </c>
    </row>
    <row r="4" spans="1:8" ht="31.5" customHeight="1" thickBot="1">
      <c r="A4" s="107" t="s">
        <v>33</v>
      </c>
      <c r="B4" s="108"/>
      <c r="D4" s="104" t="s">
        <v>75</v>
      </c>
      <c r="E4" s="105"/>
      <c r="F4" s="106"/>
    </row>
    <row r="5" spans="1:8" ht="15.75" thickBot="1">
      <c r="A5" s="16" t="s">
        <v>34</v>
      </c>
      <c r="B5" s="17" t="s">
        <v>35</v>
      </c>
      <c r="G5" s="9" t="s">
        <v>71</v>
      </c>
      <c r="H5" t="s">
        <v>70</v>
      </c>
    </row>
    <row r="6" spans="1:8" ht="30" customHeight="1" thickBot="1">
      <c r="A6" s="100" t="s">
        <v>36</v>
      </c>
      <c r="B6" s="101"/>
      <c r="G6" s="10" t="s">
        <v>38</v>
      </c>
      <c r="H6">
        <v>1</v>
      </c>
    </row>
    <row r="7" spans="1:8" ht="30" customHeight="1" thickBot="1">
      <c r="A7" s="24" t="s">
        <v>37</v>
      </c>
      <c r="B7" s="64" t="s">
        <v>71</v>
      </c>
      <c r="G7" s="8" t="s">
        <v>39</v>
      </c>
      <c r="H7">
        <v>2</v>
      </c>
    </row>
    <row r="8" spans="1:8" ht="30" customHeight="1" thickBot="1">
      <c r="A8" s="23" t="s">
        <v>43</v>
      </c>
      <c r="B8" s="22">
        <v>2</v>
      </c>
      <c r="G8" s="7" t="s">
        <v>40</v>
      </c>
      <c r="H8">
        <v>3</v>
      </c>
    </row>
    <row r="9" spans="1:8" ht="30" customHeight="1" thickBot="1">
      <c r="A9" s="100" t="s">
        <v>44</v>
      </c>
      <c r="B9" s="101"/>
      <c r="G9" s="7" t="s">
        <v>41</v>
      </c>
      <c r="H9">
        <v>4</v>
      </c>
    </row>
    <row r="10" spans="1:8" ht="30" customHeight="1" thickBot="1">
      <c r="A10" s="25" t="s">
        <v>45</v>
      </c>
      <c r="B10" s="65" t="s">
        <v>71</v>
      </c>
      <c r="G10" s="7" t="s">
        <v>42</v>
      </c>
      <c r="H10">
        <v>5</v>
      </c>
    </row>
    <row r="11" spans="1:8" ht="30" customHeight="1" thickBot="1">
      <c r="A11" s="26" t="s">
        <v>43</v>
      </c>
      <c r="B11" s="22">
        <v>5</v>
      </c>
    </row>
    <row r="12" spans="1:8" ht="30" customHeight="1">
      <c r="A12" s="100" t="s">
        <v>48</v>
      </c>
      <c r="B12" s="101"/>
      <c r="G12" s="12"/>
    </row>
    <row r="13" spans="1:8" ht="30" customHeight="1" thickBot="1">
      <c r="A13" s="27" t="s">
        <v>49</v>
      </c>
      <c r="B13" s="65" t="s">
        <v>71</v>
      </c>
      <c r="G13" s="7" t="s">
        <v>71</v>
      </c>
      <c r="H13" t="s">
        <v>70</v>
      </c>
    </row>
    <row r="14" spans="1:8" ht="30" customHeight="1" thickBot="1">
      <c r="A14" s="26" t="s">
        <v>43</v>
      </c>
      <c r="B14" s="22">
        <v>1</v>
      </c>
      <c r="G14" s="7" t="s">
        <v>46</v>
      </c>
      <c r="H14">
        <v>2</v>
      </c>
    </row>
    <row r="15" spans="1:8" ht="30" customHeight="1" thickBot="1">
      <c r="A15" s="100" t="s">
        <v>53</v>
      </c>
      <c r="B15" s="101"/>
      <c r="G15" s="7" t="s">
        <v>47</v>
      </c>
      <c r="H15">
        <v>5</v>
      </c>
    </row>
    <row r="16" spans="1:8" ht="39" customHeight="1">
      <c r="A16" s="28" t="s">
        <v>54</v>
      </c>
      <c r="B16" s="64" t="s">
        <v>71</v>
      </c>
    </row>
    <row r="17" spans="1:8" ht="30" customHeight="1" thickBot="1">
      <c r="A17" s="15" t="s">
        <v>43</v>
      </c>
      <c r="B17" s="30">
        <v>5</v>
      </c>
      <c r="G17" s="7" t="s">
        <v>71</v>
      </c>
      <c r="H17" t="s">
        <v>70</v>
      </c>
    </row>
    <row r="18" spans="1:8" ht="30" customHeight="1" thickBot="1">
      <c r="A18" s="100" t="s">
        <v>58</v>
      </c>
      <c r="B18" s="101"/>
      <c r="G18" s="11" t="s">
        <v>50</v>
      </c>
      <c r="H18">
        <v>1</v>
      </c>
    </row>
    <row r="19" spans="1:8" ht="30" customHeight="1" thickBot="1">
      <c r="A19" s="29" t="s">
        <v>72</v>
      </c>
      <c r="B19" s="64" t="s">
        <v>71</v>
      </c>
      <c r="G19" s="11" t="s">
        <v>51</v>
      </c>
      <c r="H19">
        <v>3</v>
      </c>
    </row>
    <row r="20" spans="1:8" ht="30" customHeight="1" thickBot="1">
      <c r="A20" s="15" t="s">
        <v>43</v>
      </c>
      <c r="B20" s="30">
        <v>1</v>
      </c>
      <c r="G20" s="11" t="s">
        <v>52</v>
      </c>
      <c r="H20">
        <v>5</v>
      </c>
    </row>
    <row r="21" spans="1:8" ht="30" customHeight="1">
      <c r="A21" s="100" t="s">
        <v>61</v>
      </c>
      <c r="B21" s="101"/>
    </row>
    <row r="22" spans="1:8" ht="30" customHeight="1" thickBot="1">
      <c r="A22" s="29" t="s">
        <v>62</v>
      </c>
      <c r="B22" s="64" t="s">
        <v>71</v>
      </c>
      <c r="G22" s="7" t="s">
        <v>71</v>
      </c>
      <c r="H22" t="s">
        <v>70</v>
      </c>
    </row>
    <row r="23" spans="1:8" ht="30" customHeight="1" thickBot="1">
      <c r="A23" s="15" t="s">
        <v>43</v>
      </c>
      <c r="B23" s="30">
        <v>2</v>
      </c>
      <c r="G23" s="11" t="s">
        <v>55</v>
      </c>
      <c r="H23">
        <v>1</v>
      </c>
    </row>
    <row r="24" spans="1:8" ht="30" customHeight="1" thickBot="1">
      <c r="A24" s="19" t="s">
        <v>68</v>
      </c>
      <c r="B24" s="31">
        <f>IFERROR((B8+B11+B14+B17+B20+B23)/6,"-")</f>
        <v>2.6666666666666665</v>
      </c>
      <c r="G24" s="13" t="s">
        <v>56</v>
      </c>
      <c r="H24">
        <v>3</v>
      </c>
    </row>
    <row r="25" spans="1:8" ht="30" customHeight="1" thickBot="1">
      <c r="A25" s="111" t="s">
        <v>69</v>
      </c>
      <c r="B25" s="112"/>
      <c r="G25" s="11" t="s">
        <v>57</v>
      </c>
      <c r="H25">
        <v>5</v>
      </c>
    </row>
    <row r="26" spans="1:8" ht="9.75" customHeight="1" thickBot="1"/>
    <row r="27" spans="1:8" ht="30" customHeight="1" thickBot="1">
      <c r="A27" s="107" t="s">
        <v>78</v>
      </c>
      <c r="B27" s="108"/>
      <c r="G27" s="7" t="s">
        <v>71</v>
      </c>
      <c r="H27" t="s">
        <v>70</v>
      </c>
    </row>
    <row r="28" spans="1:8" ht="30" customHeight="1" thickBot="1">
      <c r="A28" s="100" t="s">
        <v>79</v>
      </c>
      <c r="B28" s="101"/>
      <c r="G28" s="11" t="s">
        <v>59</v>
      </c>
      <c r="H28">
        <v>1</v>
      </c>
    </row>
    <row r="29" spans="1:8" ht="66.75" customHeight="1" thickBot="1">
      <c r="A29" s="29" t="s">
        <v>80</v>
      </c>
      <c r="B29" s="64" t="s">
        <v>71</v>
      </c>
      <c r="G29" s="11" t="s">
        <v>60</v>
      </c>
      <c r="H29">
        <v>5</v>
      </c>
    </row>
    <row r="30" spans="1:8" ht="30" customHeight="1" thickBot="1">
      <c r="A30" s="15" t="s">
        <v>43</v>
      </c>
      <c r="B30" s="30">
        <v>1</v>
      </c>
    </row>
    <row r="31" spans="1:8" ht="30" customHeight="1" thickBot="1">
      <c r="A31" s="100" t="s">
        <v>81</v>
      </c>
      <c r="B31" s="101"/>
      <c r="G31" s="7" t="s">
        <v>71</v>
      </c>
      <c r="H31" t="s">
        <v>70</v>
      </c>
    </row>
    <row r="32" spans="1:8" ht="42" customHeight="1" thickBot="1">
      <c r="A32" s="29" t="s">
        <v>82</v>
      </c>
      <c r="B32" s="64" t="s">
        <v>71</v>
      </c>
      <c r="G32" s="11" t="s">
        <v>63</v>
      </c>
      <c r="H32">
        <v>1</v>
      </c>
    </row>
    <row r="33" spans="1:8" ht="43.5" customHeight="1" thickBot="1">
      <c r="A33" s="15" t="s">
        <v>43</v>
      </c>
      <c r="B33" s="30">
        <v>1</v>
      </c>
      <c r="G33" s="11" t="s">
        <v>64</v>
      </c>
      <c r="H33">
        <v>2</v>
      </c>
    </row>
    <row r="34" spans="1:8" ht="30" customHeight="1" thickBot="1">
      <c r="A34" s="100" t="s">
        <v>83</v>
      </c>
      <c r="B34" s="101"/>
      <c r="G34" s="11" t="s">
        <v>65</v>
      </c>
      <c r="H34">
        <v>3</v>
      </c>
    </row>
    <row r="35" spans="1:8" ht="30" customHeight="1" thickBot="1">
      <c r="A35" s="29" t="s">
        <v>84</v>
      </c>
      <c r="B35" s="64" t="s">
        <v>71</v>
      </c>
      <c r="G35" s="11" t="s">
        <v>66</v>
      </c>
      <c r="H35">
        <v>4</v>
      </c>
    </row>
    <row r="36" spans="1:8" ht="30" customHeight="1" thickBot="1">
      <c r="A36" s="15" t="s">
        <v>43</v>
      </c>
      <c r="B36" s="30">
        <v>1</v>
      </c>
      <c r="G36" s="11" t="s">
        <v>67</v>
      </c>
      <c r="H36">
        <v>5</v>
      </c>
    </row>
    <row r="37" spans="1:8" ht="30" customHeight="1">
      <c r="A37" s="100" t="s">
        <v>91</v>
      </c>
      <c r="B37" s="101"/>
    </row>
    <row r="38" spans="1:8" ht="30" customHeight="1" thickBot="1">
      <c r="A38" s="29" t="s">
        <v>92</v>
      </c>
      <c r="B38" s="64" t="s">
        <v>71</v>
      </c>
      <c r="G38" s="7" t="s">
        <v>71</v>
      </c>
      <c r="H38" t="s">
        <v>70</v>
      </c>
    </row>
    <row r="39" spans="1:8" ht="30" customHeight="1" thickBot="1">
      <c r="A39" s="15" t="s">
        <v>43</v>
      </c>
      <c r="B39" s="30">
        <v>3</v>
      </c>
      <c r="G39" s="7" t="s">
        <v>96</v>
      </c>
      <c r="H39">
        <v>1</v>
      </c>
    </row>
    <row r="40" spans="1:8" ht="30" customHeight="1" thickBot="1">
      <c r="A40" s="32" t="s">
        <v>93</v>
      </c>
      <c r="B40" s="31">
        <v>1.5</v>
      </c>
      <c r="G40" s="7" t="s">
        <v>97</v>
      </c>
      <c r="H40">
        <v>2</v>
      </c>
    </row>
    <row r="41" spans="1:8" ht="30" customHeight="1" thickBot="1">
      <c r="A41" s="111" t="s">
        <v>94</v>
      </c>
      <c r="B41" s="112"/>
      <c r="G41" s="7" t="s">
        <v>98</v>
      </c>
      <c r="H41">
        <v>3</v>
      </c>
    </row>
    <row r="42" spans="1:8" ht="30" customHeight="1" thickBot="1">
      <c r="A42" s="20"/>
      <c r="B42" s="20"/>
      <c r="G42" s="7" t="s">
        <v>99</v>
      </c>
      <c r="H42">
        <v>4</v>
      </c>
    </row>
    <row r="43" spans="1:8" ht="30" customHeight="1" thickBot="1">
      <c r="A43" s="107" t="s">
        <v>95</v>
      </c>
      <c r="B43" s="115"/>
      <c r="G43" s="7" t="s">
        <v>100</v>
      </c>
      <c r="H43">
        <v>5</v>
      </c>
    </row>
    <row r="44" spans="1:8" ht="30" customHeight="1" thickBot="1">
      <c r="A44" s="33" t="s">
        <v>108</v>
      </c>
      <c r="B44" s="31">
        <f>IF(OR(B8="-",B11="-",B14="-",B17="-",B20="-",B23="-",B30="-",B33="-",B36="-",B39="-"),"Presenti campi non compilati",IFERROR(B24*B40,"-"))</f>
        <v>4</v>
      </c>
    </row>
    <row r="45" spans="1:8" ht="30" customHeight="1" thickBot="1">
      <c r="A45" s="34"/>
      <c r="B45" s="35"/>
    </row>
    <row r="46" spans="1:8" ht="30" customHeight="1" thickBot="1">
      <c r="A46" s="107" t="s">
        <v>112</v>
      </c>
      <c r="B46" s="115"/>
    </row>
    <row r="47" spans="1:8" ht="30" customHeight="1" thickBot="1">
      <c r="A47" s="113" t="s">
        <v>282</v>
      </c>
      <c r="B47" s="114"/>
    </row>
    <row r="48" spans="1:8" ht="12.75" customHeight="1" thickBot="1">
      <c r="G48" s="7" t="s">
        <v>71</v>
      </c>
      <c r="H48" t="s">
        <v>70</v>
      </c>
    </row>
    <row r="49" spans="7:8" ht="7.5" customHeight="1" thickBot="1">
      <c r="G49" s="7" t="s">
        <v>85</v>
      </c>
      <c r="H49">
        <v>0</v>
      </c>
    </row>
    <row r="50" spans="7:8" ht="30" customHeight="1" thickBot="1">
      <c r="G50" s="7" t="s">
        <v>86</v>
      </c>
      <c r="H50">
        <v>1</v>
      </c>
    </row>
    <row r="51" spans="7:8" ht="30" customHeight="1" thickBot="1">
      <c r="G51" s="7" t="s">
        <v>87</v>
      </c>
      <c r="H51">
        <v>2</v>
      </c>
    </row>
    <row r="52" spans="7:8" ht="30" customHeight="1" thickBot="1">
      <c r="G52" s="7" t="s">
        <v>88</v>
      </c>
      <c r="H52">
        <v>3</v>
      </c>
    </row>
    <row r="53" spans="7:8" ht="30" customHeight="1" thickBot="1">
      <c r="G53" s="7" t="s">
        <v>89</v>
      </c>
      <c r="H53">
        <v>4</v>
      </c>
    </row>
    <row r="54" spans="7:8" ht="30" customHeight="1" thickBot="1">
      <c r="G54" s="7" t="s">
        <v>90</v>
      </c>
      <c r="H54">
        <v>5</v>
      </c>
    </row>
    <row r="55" spans="7:8" ht="30" customHeight="1"/>
    <row r="56" spans="7:8" ht="30" customHeight="1" thickBot="1">
      <c r="G56" s="7" t="s">
        <v>71</v>
      </c>
      <c r="H56" t="s">
        <v>70</v>
      </c>
    </row>
    <row r="57" spans="7:8" ht="30" customHeight="1" thickBot="1">
      <c r="G57" s="7" t="s">
        <v>104</v>
      </c>
      <c r="H57">
        <v>1</v>
      </c>
    </row>
    <row r="58" spans="7:8" ht="30" customHeight="1" thickBot="1">
      <c r="G58" s="7" t="s">
        <v>105</v>
      </c>
      <c r="H58">
        <v>2</v>
      </c>
    </row>
    <row r="59" spans="7:8" ht="30" customHeight="1" thickBot="1">
      <c r="G59" s="7" t="s">
        <v>103</v>
      </c>
      <c r="H59">
        <v>3</v>
      </c>
    </row>
    <row r="60" spans="7:8" ht="30" customHeight="1" thickBot="1">
      <c r="G60" s="7" t="s">
        <v>106</v>
      </c>
      <c r="H60">
        <v>4</v>
      </c>
    </row>
    <row r="61" spans="7:8" ht="30" customHeight="1" thickBot="1">
      <c r="G61" s="7" t="s">
        <v>107</v>
      </c>
      <c r="H61">
        <v>5</v>
      </c>
    </row>
    <row r="62" spans="7:8" ht="30" customHeight="1"/>
    <row r="63" spans="7:8" ht="30" customHeight="1"/>
    <row r="64" spans="7:8" ht="30" customHeight="1"/>
    <row r="65" ht="30" customHeight="1"/>
    <row r="66" ht="30" customHeight="1"/>
    <row r="67" ht="30" customHeight="1"/>
    <row r="68" ht="30" customHeight="1"/>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69.xml><?xml version="1.0" encoding="utf-8"?>
<worksheet xmlns="http://schemas.openxmlformats.org/spreadsheetml/2006/main" xmlns:r="http://schemas.openxmlformats.org/officeDocument/2006/relationships">
  <dimension ref="A1:H68"/>
  <sheetViews>
    <sheetView topLeftCell="A34" zoomScaleNormal="100" zoomScaleSheetLayoutView="100" workbookViewId="0">
      <selection activeCell="A47" sqref="A47:B47"/>
    </sheetView>
  </sheetViews>
  <sheetFormatPr defaultColWidth="8.85546875" defaultRowHeight="15"/>
  <cols>
    <col min="1" max="1" width="85.7109375" customWidth="1"/>
    <col min="2" max="2" width="42" customWidth="1"/>
    <col min="3" max="3" width="5.42578125" customWidth="1"/>
    <col min="7" max="7" width="43.140625" hidden="1" customWidth="1"/>
    <col min="8" max="8" width="9.140625" hidden="1" customWidth="1"/>
  </cols>
  <sheetData>
    <row r="1" spans="1:8" ht="15.75" thickBot="1"/>
    <row r="2" spans="1:8" ht="24" customHeight="1" thickBot="1">
      <c r="A2" s="14" t="s">
        <v>73</v>
      </c>
      <c r="B2" s="18">
        <v>66</v>
      </c>
      <c r="D2" s="102" t="s">
        <v>74</v>
      </c>
      <c r="E2" s="103"/>
      <c r="F2" s="66" t="s">
        <v>30</v>
      </c>
      <c r="H2" t="s">
        <v>30</v>
      </c>
    </row>
    <row r="3" spans="1:8" ht="45" customHeight="1" thickBot="1">
      <c r="A3" s="109" t="s">
        <v>284</v>
      </c>
      <c r="B3" s="110"/>
      <c r="H3" t="s">
        <v>31</v>
      </c>
    </row>
    <row r="4" spans="1:8" ht="31.5" customHeight="1" thickBot="1">
      <c r="A4" s="107" t="s">
        <v>33</v>
      </c>
      <c r="B4" s="108"/>
      <c r="D4" s="104" t="s">
        <v>75</v>
      </c>
      <c r="E4" s="105"/>
      <c r="F4" s="106"/>
    </row>
    <row r="5" spans="1:8" ht="15.75" thickBot="1">
      <c r="A5" s="16" t="s">
        <v>34</v>
      </c>
      <c r="B5" s="17" t="s">
        <v>35</v>
      </c>
      <c r="G5" s="9" t="s">
        <v>71</v>
      </c>
      <c r="H5" t="s">
        <v>70</v>
      </c>
    </row>
    <row r="6" spans="1:8" ht="30" customHeight="1" thickBot="1">
      <c r="A6" s="100" t="s">
        <v>36</v>
      </c>
      <c r="B6" s="101"/>
      <c r="G6" s="10" t="s">
        <v>38</v>
      </c>
      <c r="H6">
        <v>1</v>
      </c>
    </row>
    <row r="7" spans="1:8" ht="30" customHeight="1" thickBot="1">
      <c r="A7" s="24" t="s">
        <v>37</v>
      </c>
      <c r="B7" s="64" t="s">
        <v>71</v>
      </c>
      <c r="G7" s="8" t="s">
        <v>39</v>
      </c>
      <c r="H7">
        <v>2</v>
      </c>
    </row>
    <row r="8" spans="1:8" ht="30" customHeight="1" thickBot="1">
      <c r="A8" s="23" t="s">
        <v>43</v>
      </c>
      <c r="B8" s="22">
        <v>1</v>
      </c>
      <c r="G8" s="7" t="s">
        <v>40</v>
      </c>
      <c r="H8">
        <v>3</v>
      </c>
    </row>
    <row r="9" spans="1:8" ht="30" customHeight="1" thickBot="1">
      <c r="A9" s="100" t="s">
        <v>44</v>
      </c>
      <c r="B9" s="101"/>
      <c r="G9" s="7" t="s">
        <v>41</v>
      </c>
      <c r="H9">
        <v>4</v>
      </c>
    </row>
    <row r="10" spans="1:8" ht="30" customHeight="1" thickBot="1">
      <c r="A10" s="25" t="s">
        <v>45</v>
      </c>
      <c r="B10" s="65" t="s">
        <v>71</v>
      </c>
      <c r="G10" s="7" t="s">
        <v>42</v>
      </c>
      <c r="H10">
        <v>5</v>
      </c>
    </row>
    <row r="11" spans="1:8" ht="30" customHeight="1" thickBot="1">
      <c r="A11" s="26" t="s">
        <v>43</v>
      </c>
      <c r="B11" s="22">
        <v>5</v>
      </c>
    </row>
    <row r="12" spans="1:8" ht="30" customHeight="1">
      <c r="A12" s="100" t="s">
        <v>48</v>
      </c>
      <c r="B12" s="101"/>
      <c r="G12" s="12"/>
    </row>
    <row r="13" spans="1:8" ht="30" customHeight="1" thickBot="1">
      <c r="A13" s="27" t="s">
        <v>49</v>
      </c>
      <c r="B13" s="65" t="s">
        <v>71</v>
      </c>
      <c r="G13" s="7" t="s">
        <v>71</v>
      </c>
      <c r="H13" t="s">
        <v>70</v>
      </c>
    </row>
    <row r="14" spans="1:8" ht="30" customHeight="1" thickBot="1">
      <c r="A14" s="26" t="s">
        <v>43</v>
      </c>
      <c r="B14" s="22">
        <v>3</v>
      </c>
      <c r="G14" s="7" t="s">
        <v>46</v>
      </c>
      <c r="H14">
        <v>2</v>
      </c>
    </row>
    <row r="15" spans="1:8" ht="30" customHeight="1" thickBot="1">
      <c r="A15" s="100" t="s">
        <v>53</v>
      </c>
      <c r="B15" s="101"/>
      <c r="G15" s="7" t="s">
        <v>47</v>
      </c>
      <c r="H15">
        <v>5</v>
      </c>
    </row>
    <row r="16" spans="1:8" ht="39" customHeight="1">
      <c r="A16" s="28" t="s">
        <v>54</v>
      </c>
      <c r="B16" s="64" t="s">
        <v>71</v>
      </c>
    </row>
    <row r="17" spans="1:8" ht="30" customHeight="1" thickBot="1">
      <c r="A17" s="15" t="s">
        <v>43</v>
      </c>
      <c r="B17" s="30">
        <v>5</v>
      </c>
      <c r="G17" s="7" t="s">
        <v>71</v>
      </c>
      <c r="H17" t="s">
        <v>70</v>
      </c>
    </row>
    <row r="18" spans="1:8" ht="30" customHeight="1" thickBot="1">
      <c r="A18" s="100" t="s">
        <v>58</v>
      </c>
      <c r="B18" s="101"/>
      <c r="G18" s="11" t="s">
        <v>50</v>
      </c>
      <c r="H18">
        <v>1</v>
      </c>
    </row>
    <row r="19" spans="1:8" ht="30" customHeight="1" thickBot="1">
      <c r="A19" s="29" t="s">
        <v>72</v>
      </c>
      <c r="B19" s="64" t="s">
        <v>71</v>
      </c>
      <c r="G19" s="11" t="s">
        <v>51</v>
      </c>
      <c r="H19">
        <v>3</v>
      </c>
    </row>
    <row r="20" spans="1:8" ht="30" customHeight="1" thickBot="1">
      <c r="A20" s="15" t="s">
        <v>43</v>
      </c>
      <c r="B20" s="30">
        <v>1</v>
      </c>
      <c r="G20" s="11" t="s">
        <v>52</v>
      </c>
      <c r="H20">
        <v>5</v>
      </c>
    </row>
    <row r="21" spans="1:8" ht="30" customHeight="1">
      <c r="A21" s="100" t="s">
        <v>61</v>
      </c>
      <c r="B21" s="101"/>
    </row>
    <row r="22" spans="1:8" ht="30" customHeight="1" thickBot="1">
      <c r="A22" s="29" t="s">
        <v>62</v>
      </c>
      <c r="B22" s="64" t="s">
        <v>71</v>
      </c>
      <c r="G22" s="7" t="s">
        <v>71</v>
      </c>
      <c r="H22" t="s">
        <v>70</v>
      </c>
    </row>
    <row r="23" spans="1:8" ht="30" customHeight="1" thickBot="1">
      <c r="A23" s="15" t="s">
        <v>43</v>
      </c>
      <c r="B23" s="30">
        <v>1</v>
      </c>
      <c r="G23" s="11" t="s">
        <v>55</v>
      </c>
      <c r="H23">
        <v>1</v>
      </c>
    </row>
    <row r="24" spans="1:8" ht="30" customHeight="1" thickBot="1">
      <c r="A24" s="19" t="s">
        <v>68</v>
      </c>
      <c r="B24" s="31">
        <f>IFERROR((B8+B11+B14+B17+B20+B23)/6,"-")</f>
        <v>2.6666666666666665</v>
      </c>
      <c r="G24" s="13" t="s">
        <v>56</v>
      </c>
      <c r="H24">
        <v>3</v>
      </c>
    </row>
    <row r="25" spans="1:8" ht="30" customHeight="1" thickBot="1">
      <c r="A25" s="111" t="s">
        <v>69</v>
      </c>
      <c r="B25" s="112"/>
      <c r="G25" s="11" t="s">
        <v>57</v>
      </c>
      <c r="H25">
        <v>5</v>
      </c>
    </row>
    <row r="26" spans="1:8" ht="9.75" customHeight="1" thickBot="1"/>
    <row r="27" spans="1:8" ht="30" customHeight="1" thickBot="1">
      <c r="A27" s="107" t="s">
        <v>78</v>
      </c>
      <c r="B27" s="108"/>
      <c r="G27" s="7" t="s">
        <v>71</v>
      </c>
      <c r="H27" t="s">
        <v>70</v>
      </c>
    </row>
    <row r="28" spans="1:8" ht="30" customHeight="1" thickBot="1">
      <c r="A28" s="100" t="s">
        <v>79</v>
      </c>
      <c r="B28" s="101"/>
      <c r="G28" s="11" t="s">
        <v>59</v>
      </c>
      <c r="H28">
        <v>1</v>
      </c>
    </row>
    <row r="29" spans="1:8" ht="66.75" customHeight="1" thickBot="1">
      <c r="A29" s="29" t="s">
        <v>80</v>
      </c>
      <c r="B29" s="64" t="s">
        <v>71</v>
      </c>
      <c r="G29" s="11" t="s">
        <v>60</v>
      </c>
      <c r="H29">
        <v>5</v>
      </c>
    </row>
    <row r="30" spans="1:8" ht="30" customHeight="1" thickBot="1">
      <c r="A30" s="15" t="s">
        <v>43</v>
      </c>
      <c r="B30" s="30">
        <v>2</v>
      </c>
    </row>
    <row r="31" spans="1:8" ht="30" customHeight="1" thickBot="1">
      <c r="A31" s="100" t="s">
        <v>81</v>
      </c>
      <c r="B31" s="101"/>
      <c r="G31" s="7" t="s">
        <v>71</v>
      </c>
      <c r="H31" t="s">
        <v>70</v>
      </c>
    </row>
    <row r="32" spans="1:8" ht="42" customHeight="1" thickBot="1">
      <c r="A32" s="29" t="s">
        <v>82</v>
      </c>
      <c r="B32" s="64" t="s">
        <v>71</v>
      </c>
      <c r="G32" s="11" t="s">
        <v>63</v>
      </c>
      <c r="H32">
        <v>1</v>
      </c>
    </row>
    <row r="33" spans="1:8" ht="43.5" customHeight="1" thickBot="1">
      <c r="A33" s="15" t="s">
        <v>43</v>
      </c>
      <c r="B33" s="30">
        <v>1</v>
      </c>
      <c r="G33" s="11" t="s">
        <v>64</v>
      </c>
      <c r="H33">
        <v>2</v>
      </c>
    </row>
    <row r="34" spans="1:8" ht="30" customHeight="1" thickBot="1">
      <c r="A34" s="100" t="s">
        <v>83</v>
      </c>
      <c r="B34" s="101"/>
      <c r="G34" s="11" t="s">
        <v>65</v>
      </c>
      <c r="H34">
        <v>3</v>
      </c>
    </row>
    <row r="35" spans="1:8" ht="30" customHeight="1" thickBot="1">
      <c r="A35" s="29" t="s">
        <v>84</v>
      </c>
      <c r="B35" s="64" t="s">
        <v>71</v>
      </c>
      <c r="G35" s="11" t="s">
        <v>66</v>
      </c>
      <c r="H35">
        <v>4</v>
      </c>
    </row>
    <row r="36" spans="1:8" ht="30" customHeight="1" thickBot="1">
      <c r="A36" s="15" t="s">
        <v>43</v>
      </c>
      <c r="B36" s="30">
        <v>1</v>
      </c>
      <c r="G36" s="11" t="s">
        <v>67</v>
      </c>
      <c r="H36">
        <v>5</v>
      </c>
    </row>
    <row r="37" spans="1:8" ht="30" customHeight="1">
      <c r="A37" s="100" t="s">
        <v>91</v>
      </c>
      <c r="B37" s="101"/>
    </row>
    <row r="38" spans="1:8" ht="30" customHeight="1" thickBot="1">
      <c r="A38" s="29" t="s">
        <v>92</v>
      </c>
      <c r="B38" s="64" t="s">
        <v>71</v>
      </c>
      <c r="G38" s="7" t="s">
        <v>71</v>
      </c>
      <c r="H38" t="s">
        <v>70</v>
      </c>
    </row>
    <row r="39" spans="1:8" ht="30" customHeight="1" thickBot="1">
      <c r="A39" s="15" t="s">
        <v>43</v>
      </c>
      <c r="B39" s="30">
        <v>2</v>
      </c>
      <c r="G39" s="7" t="s">
        <v>96</v>
      </c>
      <c r="H39">
        <v>1</v>
      </c>
    </row>
    <row r="40" spans="1:8" ht="30" customHeight="1" thickBot="1">
      <c r="A40" s="32" t="s">
        <v>93</v>
      </c>
      <c r="B40" s="31">
        <f>IFERROR((B30+B33+B36+B39)/4,"-")</f>
        <v>1.5</v>
      </c>
      <c r="G40" s="7" t="s">
        <v>97</v>
      </c>
      <c r="H40">
        <v>2</v>
      </c>
    </row>
    <row r="41" spans="1:8" ht="30" customHeight="1" thickBot="1">
      <c r="A41" s="111" t="s">
        <v>94</v>
      </c>
      <c r="B41" s="112"/>
      <c r="G41" s="7" t="s">
        <v>98</v>
      </c>
      <c r="H41">
        <v>3</v>
      </c>
    </row>
    <row r="42" spans="1:8" ht="30" customHeight="1" thickBot="1">
      <c r="A42" s="20"/>
      <c r="B42" s="20"/>
      <c r="G42" s="7" t="s">
        <v>99</v>
      </c>
      <c r="H42">
        <v>4</v>
      </c>
    </row>
    <row r="43" spans="1:8" ht="30" customHeight="1" thickBot="1">
      <c r="A43" s="107" t="s">
        <v>95</v>
      </c>
      <c r="B43" s="115"/>
      <c r="G43" s="7" t="s">
        <v>100</v>
      </c>
      <c r="H43">
        <v>5</v>
      </c>
    </row>
    <row r="44" spans="1:8" ht="30" customHeight="1" thickBot="1">
      <c r="A44" s="33" t="s">
        <v>108</v>
      </c>
      <c r="B44" s="31">
        <f>IF(OR(B8="-",B11="-",B14="-",B17="-",B20="-",B23="-",B30="-",B33="-",B36="-",B39="-"),"Presenti campi non compilati",IFERROR(B24*B40,"-"))</f>
        <v>4</v>
      </c>
    </row>
    <row r="45" spans="1:8" ht="30" customHeight="1" thickBot="1">
      <c r="A45" s="34"/>
      <c r="B45" s="35"/>
    </row>
    <row r="46" spans="1:8" ht="30" customHeight="1" thickBot="1">
      <c r="A46" s="107" t="s">
        <v>112</v>
      </c>
      <c r="B46" s="115"/>
    </row>
    <row r="47" spans="1:8" ht="30" customHeight="1" thickBot="1">
      <c r="A47" s="113" t="s">
        <v>285</v>
      </c>
      <c r="B47" s="114"/>
    </row>
    <row r="48" spans="1:8" ht="12.75" customHeight="1" thickBot="1">
      <c r="G48" s="7" t="s">
        <v>71</v>
      </c>
      <c r="H48" t="s">
        <v>70</v>
      </c>
    </row>
    <row r="49" spans="7:8" ht="7.5" customHeight="1" thickBot="1">
      <c r="G49" s="7" t="s">
        <v>85</v>
      </c>
      <c r="H49">
        <v>0</v>
      </c>
    </row>
    <row r="50" spans="7:8" ht="30" customHeight="1" thickBot="1">
      <c r="G50" s="7" t="s">
        <v>86</v>
      </c>
      <c r="H50">
        <v>1</v>
      </c>
    </row>
    <row r="51" spans="7:8" ht="30" customHeight="1" thickBot="1">
      <c r="G51" s="7" t="s">
        <v>87</v>
      </c>
      <c r="H51">
        <v>2</v>
      </c>
    </row>
    <row r="52" spans="7:8" ht="30" customHeight="1" thickBot="1">
      <c r="G52" s="7" t="s">
        <v>88</v>
      </c>
      <c r="H52">
        <v>3</v>
      </c>
    </row>
    <row r="53" spans="7:8" ht="30" customHeight="1" thickBot="1">
      <c r="G53" s="7" t="s">
        <v>89</v>
      </c>
      <c r="H53">
        <v>4</v>
      </c>
    </row>
    <row r="54" spans="7:8" ht="30" customHeight="1" thickBot="1">
      <c r="G54" s="7" t="s">
        <v>90</v>
      </c>
      <c r="H54">
        <v>5</v>
      </c>
    </row>
    <row r="55" spans="7:8" ht="30" customHeight="1"/>
    <row r="56" spans="7:8" ht="30" customHeight="1" thickBot="1">
      <c r="G56" s="7" t="s">
        <v>71</v>
      </c>
      <c r="H56" t="s">
        <v>70</v>
      </c>
    </row>
    <row r="57" spans="7:8" ht="30" customHeight="1" thickBot="1">
      <c r="G57" s="7" t="s">
        <v>104</v>
      </c>
      <c r="H57">
        <v>1</v>
      </c>
    </row>
    <row r="58" spans="7:8" ht="30" customHeight="1" thickBot="1">
      <c r="G58" s="7" t="s">
        <v>105</v>
      </c>
      <c r="H58">
        <v>2</v>
      </c>
    </row>
    <row r="59" spans="7:8" ht="30" customHeight="1" thickBot="1">
      <c r="G59" s="7" t="s">
        <v>103</v>
      </c>
      <c r="H59">
        <v>3</v>
      </c>
    </row>
    <row r="60" spans="7:8" ht="30" customHeight="1" thickBot="1">
      <c r="G60" s="7" t="s">
        <v>106</v>
      </c>
      <c r="H60">
        <v>4</v>
      </c>
    </row>
    <row r="61" spans="7:8" ht="30" customHeight="1" thickBot="1">
      <c r="G61" s="7" t="s">
        <v>107</v>
      </c>
      <c r="H61">
        <v>5</v>
      </c>
    </row>
    <row r="62" spans="7:8" ht="30" customHeight="1"/>
    <row r="63" spans="7:8" ht="30" customHeight="1"/>
    <row r="64" spans="7:8" ht="30" customHeight="1"/>
    <row r="65" ht="30" customHeight="1"/>
    <row r="66" ht="30" customHeight="1"/>
    <row r="67" ht="30" customHeight="1"/>
    <row r="68" ht="30" customHeight="1"/>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70.xml><?xml version="1.0" encoding="utf-8"?>
<worksheet xmlns="http://schemas.openxmlformats.org/spreadsheetml/2006/main" xmlns:r="http://schemas.openxmlformats.org/officeDocument/2006/relationships">
  <dimension ref="A1:H68"/>
  <sheetViews>
    <sheetView topLeftCell="A34" zoomScaleNormal="100" zoomScaleSheetLayoutView="100" workbookViewId="0">
      <selection activeCell="B51" sqref="B51"/>
    </sheetView>
  </sheetViews>
  <sheetFormatPr defaultColWidth="8.85546875" defaultRowHeight="15"/>
  <cols>
    <col min="1" max="1" width="85.7109375" customWidth="1"/>
    <col min="2" max="2" width="42" customWidth="1"/>
    <col min="3" max="3" width="5.42578125" customWidth="1"/>
    <col min="7" max="7" width="43.140625" hidden="1" customWidth="1"/>
    <col min="8" max="8" width="9.140625" hidden="1" customWidth="1"/>
  </cols>
  <sheetData>
    <row r="1" spans="1:8" ht="15.75" thickBot="1"/>
    <row r="2" spans="1:8" ht="24" customHeight="1" thickBot="1">
      <c r="A2" s="14" t="s">
        <v>73</v>
      </c>
      <c r="B2" s="18">
        <v>67</v>
      </c>
      <c r="D2" s="102" t="s">
        <v>74</v>
      </c>
      <c r="E2" s="103"/>
      <c r="F2" s="66" t="s">
        <v>30</v>
      </c>
      <c r="H2" t="s">
        <v>30</v>
      </c>
    </row>
    <row r="3" spans="1:8" ht="45" customHeight="1" thickBot="1">
      <c r="A3" s="109" t="s">
        <v>287</v>
      </c>
      <c r="B3" s="110"/>
      <c r="H3" t="s">
        <v>31</v>
      </c>
    </row>
    <row r="4" spans="1:8" ht="31.5" customHeight="1" thickBot="1">
      <c r="A4" s="107" t="s">
        <v>33</v>
      </c>
      <c r="B4" s="108"/>
      <c r="D4" s="104" t="s">
        <v>75</v>
      </c>
      <c r="E4" s="105"/>
      <c r="F4" s="106"/>
    </row>
    <row r="5" spans="1:8" ht="15.75" thickBot="1">
      <c r="A5" s="16" t="s">
        <v>34</v>
      </c>
      <c r="B5" s="17" t="s">
        <v>35</v>
      </c>
      <c r="G5" s="9" t="s">
        <v>71</v>
      </c>
      <c r="H5" t="s">
        <v>70</v>
      </c>
    </row>
    <row r="6" spans="1:8" ht="30" customHeight="1" thickBot="1">
      <c r="A6" s="100" t="s">
        <v>36</v>
      </c>
      <c r="B6" s="101"/>
      <c r="G6" s="10" t="s">
        <v>38</v>
      </c>
      <c r="H6">
        <v>1</v>
      </c>
    </row>
    <row r="7" spans="1:8" ht="30" customHeight="1" thickBot="1">
      <c r="A7" s="24" t="s">
        <v>37</v>
      </c>
      <c r="B7" s="64" t="s">
        <v>71</v>
      </c>
      <c r="G7" s="8" t="s">
        <v>39</v>
      </c>
      <c r="H7">
        <v>2</v>
      </c>
    </row>
    <row r="8" spans="1:8" ht="30" customHeight="1" thickBot="1">
      <c r="A8" s="23" t="s">
        <v>43</v>
      </c>
      <c r="B8" s="22">
        <v>1</v>
      </c>
      <c r="G8" s="7" t="s">
        <v>40</v>
      </c>
      <c r="H8">
        <v>3</v>
      </c>
    </row>
    <row r="9" spans="1:8" ht="30" customHeight="1" thickBot="1">
      <c r="A9" s="100" t="s">
        <v>44</v>
      </c>
      <c r="B9" s="101"/>
      <c r="G9" s="7" t="s">
        <v>41</v>
      </c>
      <c r="H9">
        <v>4</v>
      </c>
    </row>
    <row r="10" spans="1:8" ht="30" customHeight="1" thickBot="1">
      <c r="A10" s="25" t="s">
        <v>45</v>
      </c>
      <c r="B10" s="65" t="s">
        <v>71</v>
      </c>
      <c r="G10" s="7" t="s">
        <v>42</v>
      </c>
      <c r="H10">
        <v>5</v>
      </c>
    </row>
    <row r="11" spans="1:8" ht="30" customHeight="1" thickBot="1">
      <c r="A11" s="26" t="s">
        <v>43</v>
      </c>
      <c r="B11" s="22">
        <v>5</v>
      </c>
    </row>
    <row r="12" spans="1:8" ht="30" customHeight="1">
      <c r="A12" s="100" t="s">
        <v>48</v>
      </c>
      <c r="B12" s="101"/>
      <c r="G12" s="12"/>
    </row>
    <row r="13" spans="1:8" ht="30" customHeight="1" thickBot="1">
      <c r="A13" s="27" t="s">
        <v>49</v>
      </c>
      <c r="B13" s="65" t="s">
        <v>71</v>
      </c>
      <c r="G13" s="7" t="s">
        <v>71</v>
      </c>
      <c r="H13" t="s">
        <v>70</v>
      </c>
    </row>
    <row r="14" spans="1:8" ht="30" customHeight="1" thickBot="1">
      <c r="A14" s="26" t="s">
        <v>43</v>
      </c>
      <c r="B14" s="22">
        <v>3</v>
      </c>
      <c r="G14" s="7" t="s">
        <v>46</v>
      </c>
      <c r="H14">
        <v>2</v>
      </c>
    </row>
    <row r="15" spans="1:8" ht="30" customHeight="1" thickBot="1">
      <c r="A15" s="100" t="s">
        <v>53</v>
      </c>
      <c r="B15" s="101"/>
      <c r="G15" s="7" t="s">
        <v>47</v>
      </c>
      <c r="H15">
        <v>5</v>
      </c>
    </row>
    <row r="16" spans="1:8" ht="39" customHeight="1">
      <c r="A16" s="28" t="s">
        <v>54</v>
      </c>
      <c r="B16" s="64" t="s">
        <v>71</v>
      </c>
    </row>
    <row r="17" spans="1:8" ht="30" customHeight="1" thickBot="1">
      <c r="A17" s="15" t="s">
        <v>43</v>
      </c>
      <c r="B17" s="30">
        <v>5</v>
      </c>
      <c r="G17" s="7" t="s">
        <v>71</v>
      </c>
      <c r="H17" t="s">
        <v>70</v>
      </c>
    </row>
    <row r="18" spans="1:8" ht="30" customHeight="1" thickBot="1">
      <c r="A18" s="100" t="s">
        <v>58</v>
      </c>
      <c r="B18" s="101"/>
      <c r="G18" s="11" t="s">
        <v>50</v>
      </c>
      <c r="H18">
        <v>1</v>
      </c>
    </row>
    <row r="19" spans="1:8" ht="30" customHeight="1" thickBot="1">
      <c r="A19" s="29" t="s">
        <v>72</v>
      </c>
      <c r="B19" s="64" t="s">
        <v>71</v>
      </c>
      <c r="G19" s="11" t="s">
        <v>51</v>
      </c>
      <c r="H19">
        <v>3</v>
      </c>
    </row>
    <row r="20" spans="1:8" ht="30" customHeight="1" thickBot="1">
      <c r="A20" s="15" t="s">
        <v>43</v>
      </c>
      <c r="B20" s="30">
        <v>1</v>
      </c>
      <c r="G20" s="11" t="s">
        <v>52</v>
      </c>
      <c r="H20">
        <v>5</v>
      </c>
    </row>
    <row r="21" spans="1:8" ht="30" customHeight="1">
      <c r="A21" s="100" t="s">
        <v>61</v>
      </c>
      <c r="B21" s="101"/>
    </row>
    <row r="22" spans="1:8" ht="30" customHeight="1" thickBot="1">
      <c r="A22" s="29" t="s">
        <v>62</v>
      </c>
      <c r="B22" s="64" t="s">
        <v>71</v>
      </c>
      <c r="G22" s="7" t="s">
        <v>71</v>
      </c>
      <c r="H22" t="s">
        <v>70</v>
      </c>
    </row>
    <row r="23" spans="1:8" ht="30" customHeight="1" thickBot="1">
      <c r="A23" s="15" t="s">
        <v>43</v>
      </c>
      <c r="B23" s="30">
        <v>1</v>
      </c>
      <c r="G23" s="11" t="s">
        <v>55</v>
      </c>
      <c r="H23">
        <v>1</v>
      </c>
    </row>
    <row r="24" spans="1:8" ht="30" customHeight="1" thickBot="1">
      <c r="A24" s="19" t="s">
        <v>68</v>
      </c>
      <c r="B24" s="31">
        <f>IFERROR((B8+B11+B14+B17+B20+B23)/6,"-")</f>
        <v>2.6666666666666665</v>
      </c>
      <c r="G24" s="13" t="s">
        <v>56</v>
      </c>
      <c r="H24">
        <v>3</v>
      </c>
    </row>
    <row r="25" spans="1:8" ht="30" customHeight="1" thickBot="1">
      <c r="A25" s="111" t="s">
        <v>69</v>
      </c>
      <c r="B25" s="112"/>
      <c r="G25" s="11" t="s">
        <v>57</v>
      </c>
      <c r="H25">
        <v>5</v>
      </c>
    </row>
    <row r="26" spans="1:8" ht="9.75" customHeight="1" thickBot="1"/>
    <row r="27" spans="1:8" ht="30" customHeight="1" thickBot="1">
      <c r="A27" s="107" t="s">
        <v>78</v>
      </c>
      <c r="B27" s="108"/>
      <c r="G27" s="7" t="s">
        <v>71</v>
      </c>
      <c r="H27" t="s">
        <v>70</v>
      </c>
    </row>
    <row r="28" spans="1:8" ht="30" customHeight="1" thickBot="1">
      <c r="A28" s="100" t="s">
        <v>79</v>
      </c>
      <c r="B28" s="101"/>
      <c r="G28" s="11" t="s">
        <v>59</v>
      </c>
      <c r="H28">
        <v>1</v>
      </c>
    </row>
    <row r="29" spans="1:8" ht="66.75" customHeight="1" thickBot="1">
      <c r="A29" s="29" t="s">
        <v>80</v>
      </c>
      <c r="B29" s="64" t="s">
        <v>71</v>
      </c>
      <c r="G29" s="11" t="s">
        <v>60</v>
      </c>
      <c r="H29">
        <v>5</v>
      </c>
    </row>
    <row r="30" spans="1:8" ht="30" customHeight="1" thickBot="1">
      <c r="A30" s="15" t="s">
        <v>43</v>
      </c>
      <c r="B30" s="30">
        <v>2</v>
      </c>
    </row>
    <row r="31" spans="1:8" ht="30" customHeight="1" thickBot="1">
      <c r="A31" s="100" t="s">
        <v>81</v>
      </c>
      <c r="B31" s="101"/>
      <c r="G31" s="7" t="s">
        <v>71</v>
      </c>
      <c r="H31" t="s">
        <v>70</v>
      </c>
    </row>
    <row r="32" spans="1:8" ht="42" customHeight="1" thickBot="1">
      <c r="A32" s="29" t="s">
        <v>82</v>
      </c>
      <c r="B32" s="64" t="s">
        <v>71</v>
      </c>
      <c r="G32" s="11" t="s">
        <v>63</v>
      </c>
      <c r="H32">
        <v>1</v>
      </c>
    </row>
    <row r="33" spans="1:8" ht="43.5" customHeight="1" thickBot="1">
      <c r="A33" s="15" t="s">
        <v>43</v>
      </c>
      <c r="B33" s="30">
        <v>1</v>
      </c>
      <c r="G33" s="11" t="s">
        <v>64</v>
      </c>
      <c r="H33">
        <v>2</v>
      </c>
    </row>
    <row r="34" spans="1:8" ht="30" customHeight="1" thickBot="1">
      <c r="A34" s="100" t="s">
        <v>83</v>
      </c>
      <c r="B34" s="101"/>
      <c r="G34" s="11" t="s">
        <v>65</v>
      </c>
      <c r="H34">
        <v>3</v>
      </c>
    </row>
    <row r="35" spans="1:8" ht="30" customHeight="1" thickBot="1">
      <c r="A35" s="29" t="s">
        <v>84</v>
      </c>
      <c r="B35" s="64" t="s">
        <v>71</v>
      </c>
      <c r="G35" s="11" t="s">
        <v>66</v>
      </c>
      <c r="H35">
        <v>4</v>
      </c>
    </row>
    <row r="36" spans="1:8" ht="30" customHeight="1" thickBot="1">
      <c r="A36" s="15" t="s">
        <v>43</v>
      </c>
      <c r="B36" s="30">
        <v>1</v>
      </c>
      <c r="G36" s="11" t="s">
        <v>67</v>
      </c>
      <c r="H36">
        <v>5</v>
      </c>
    </row>
    <row r="37" spans="1:8" ht="30" customHeight="1">
      <c r="A37" s="100" t="s">
        <v>91</v>
      </c>
      <c r="B37" s="101"/>
    </row>
    <row r="38" spans="1:8" ht="30" customHeight="1" thickBot="1">
      <c r="A38" s="29" t="s">
        <v>92</v>
      </c>
      <c r="B38" s="64" t="s">
        <v>71</v>
      </c>
      <c r="G38" s="7" t="s">
        <v>71</v>
      </c>
      <c r="H38" t="s">
        <v>70</v>
      </c>
    </row>
    <row r="39" spans="1:8" ht="30" customHeight="1" thickBot="1">
      <c r="A39" s="15" t="s">
        <v>43</v>
      </c>
      <c r="B39" s="30">
        <v>2</v>
      </c>
      <c r="G39" s="7" t="s">
        <v>96</v>
      </c>
      <c r="H39">
        <v>1</v>
      </c>
    </row>
    <row r="40" spans="1:8" ht="30" customHeight="1" thickBot="1">
      <c r="A40" s="32" t="s">
        <v>93</v>
      </c>
      <c r="B40" s="31">
        <f>IFERROR((B30+B33+B36+B39)/4,"-")</f>
        <v>1.5</v>
      </c>
      <c r="G40" s="7" t="s">
        <v>97</v>
      </c>
      <c r="H40">
        <v>2</v>
      </c>
    </row>
    <row r="41" spans="1:8" ht="30" customHeight="1" thickBot="1">
      <c r="A41" s="111" t="s">
        <v>94</v>
      </c>
      <c r="B41" s="112"/>
      <c r="G41" s="7" t="s">
        <v>98</v>
      </c>
      <c r="H41">
        <v>3</v>
      </c>
    </row>
    <row r="42" spans="1:8" ht="30" customHeight="1" thickBot="1">
      <c r="A42" s="20"/>
      <c r="B42" s="20"/>
      <c r="G42" s="7" t="s">
        <v>99</v>
      </c>
      <c r="H42">
        <v>4</v>
      </c>
    </row>
    <row r="43" spans="1:8" ht="30" customHeight="1" thickBot="1">
      <c r="A43" s="107" t="s">
        <v>95</v>
      </c>
      <c r="B43" s="115"/>
      <c r="G43" s="7" t="s">
        <v>100</v>
      </c>
      <c r="H43">
        <v>5</v>
      </c>
    </row>
    <row r="44" spans="1:8" ht="30" customHeight="1" thickBot="1">
      <c r="A44" s="33" t="s">
        <v>108</v>
      </c>
      <c r="B44" s="31">
        <f>IF(OR(B8="-",B11="-",B14="-",B17="-",B20="-",B23="-",B30="-",B33="-",B36="-",B39="-"),"Presenti campi non compilati",IFERROR(B24*B40,"-"))</f>
        <v>4</v>
      </c>
    </row>
    <row r="45" spans="1:8" ht="30" customHeight="1" thickBot="1">
      <c r="A45" s="34"/>
      <c r="B45" s="35"/>
    </row>
    <row r="46" spans="1:8" ht="30" customHeight="1" thickBot="1">
      <c r="A46" s="107" t="s">
        <v>112</v>
      </c>
      <c r="B46" s="115"/>
    </row>
    <row r="47" spans="1:8" ht="30" customHeight="1" thickBot="1">
      <c r="A47" s="113" t="s">
        <v>285</v>
      </c>
      <c r="B47" s="114"/>
    </row>
    <row r="48" spans="1:8" ht="12.75" customHeight="1" thickBot="1">
      <c r="G48" s="7" t="s">
        <v>71</v>
      </c>
      <c r="H48" t="s">
        <v>70</v>
      </c>
    </row>
    <row r="49" spans="7:8" ht="7.5" customHeight="1" thickBot="1">
      <c r="G49" s="7" t="s">
        <v>85</v>
      </c>
      <c r="H49">
        <v>0</v>
      </c>
    </row>
    <row r="50" spans="7:8" ht="30" customHeight="1" thickBot="1">
      <c r="G50" s="7" t="s">
        <v>86</v>
      </c>
      <c r="H50">
        <v>1</v>
      </c>
    </row>
    <row r="51" spans="7:8" ht="30" customHeight="1" thickBot="1">
      <c r="G51" s="7" t="s">
        <v>87</v>
      </c>
      <c r="H51">
        <v>2</v>
      </c>
    </row>
    <row r="52" spans="7:8" ht="30" customHeight="1" thickBot="1">
      <c r="G52" s="7" t="s">
        <v>88</v>
      </c>
      <c r="H52">
        <v>3</v>
      </c>
    </row>
    <row r="53" spans="7:8" ht="30" customHeight="1" thickBot="1">
      <c r="G53" s="7" t="s">
        <v>89</v>
      </c>
      <c r="H53">
        <v>4</v>
      </c>
    </row>
    <row r="54" spans="7:8" ht="30" customHeight="1" thickBot="1">
      <c r="G54" s="7" t="s">
        <v>90</v>
      </c>
      <c r="H54">
        <v>5</v>
      </c>
    </row>
    <row r="55" spans="7:8" ht="30" customHeight="1"/>
    <row r="56" spans="7:8" ht="30" customHeight="1" thickBot="1">
      <c r="G56" s="7" t="s">
        <v>71</v>
      </c>
      <c r="H56" t="s">
        <v>70</v>
      </c>
    </row>
    <row r="57" spans="7:8" ht="30" customHeight="1" thickBot="1">
      <c r="G57" s="7" t="s">
        <v>104</v>
      </c>
      <c r="H57">
        <v>1</v>
      </c>
    </row>
    <row r="58" spans="7:8" ht="30" customHeight="1" thickBot="1">
      <c r="G58" s="7" t="s">
        <v>105</v>
      </c>
      <c r="H58">
        <v>2</v>
      </c>
    </row>
    <row r="59" spans="7:8" ht="30" customHeight="1" thickBot="1">
      <c r="G59" s="7" t="s">
        <v>103</v>
      </c>
      <c r="H59">
        <v>3</v>
      </c>
    </row>
    <row r="60" spans="7:8" ht="30" customHeight="1" thickBot="1">
      <c r="G60" s="7" t="s">
        <v>106</v>
      </c>
      <c r="H60">
        <v>4</v>
      </c>
    </row>
    <row r="61" spans="7:8" ht="30" customHeight="1" thickBot="1">
      <c r="G61" s="7" t="s">
        <v>107</v>
      </c>
      <c r="H61">
        <v>5</v>
      </c>
    </row>
    <row r="62" spans="7:8" ht="30" customHeight="1"/>
    <row r="63" spans="7:8" ht="30" customHeight="1"/>
    <row r="64" spans="7:8" ht="30" customHeight="1"/>
    <row r="65" ht="30" customHeight="1"/>
    <row r="66" ht="30" customHeight="1"/>
    <row r="67" ht="30" customHeight="1"/>
    <row r="68" ht="30" customHeight="1"/>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71.xml><?xml version="1.0" encoding="utf-8"?>
<worksheet xmlns="http://schemas.openxmlformats.org/spreadsheetml/2006/main" xmlns:r="http://schemas.openxmlformats.org/officeDocument/2006/relationships">
  <dimension ref="A1:H68"/>
  <sheetViews>
    <sheetView topLeftCell="A31" zoomScaleNormal="100" zoomScaleSheetLayoutView="100" workbookViewId="0">
      <selection activeCell="A47" sqref="A47:B47"/>
    </sheetView>
  </sheetViews>
  <sheetFormatPr defaultColWidth="8.85546875" defaultRowHeight="15"/>
  <cols>
    <col min="1" max="1" width="85.7109375" customWidth="1"/>
    <col min="2" max="2" width="42" customWidth="1"/>
    <col min="3" max="3" width="5.42578125" customWidth="1"/>
    <col min="7" max="7" width="43.140625" hidden="1" customWidth="1"/>
    <col min="8" max="8" width="9.140625" hidden="1" customWidth="1"/>
  </cols>
  <sheetData>
    <row r="1" spans="1:8" ht="15.75" thickBot="1"/>
    <row r="2" spans="1:8" ht="24" customHeight="1" thickBot="1">
      <c r="A2" s="14" t="s">
        <v>73</v>
      </c>
      <c r="B2" s="18">
        <v>68</v>
      </c>
      <c r="D2" s="102" t="s">
        <v>74</v>
      </c>
      <c r="E2" s="103"/>
      <c r="F2" s="66" t="s">
        <v>30</v>
      </c>
      <c r="H2" t="s">
        <v>30</v>
      </c>
    </row>
    <row r="3" spans="1:8" ht="45" customHeight="1" thickBot="1">
      <c r="A3" s="109" t="s">
        <v>289</v>
      </c>
      <c r="B3" s="110"/>
      <c r="H3" t="s">
        <v>31</v>
      </c>
    </row>
    <row r="4" spans="1:8" ht="31.5" customHeight="1" thickBot="1">
      <c r="A4" s="107" t="s">
        <v>33</v>
      </c>
      <c r="B4" s="108"/>
      <c r="D4" s="104" t="s">
        <v>75</v>
      </c>
      <c r="E4" s="105"/>
      <c r="F4" s="106"/>
    </row>
    <row r="5" spans="1:8" ht="15.75" thickBot="1">
      <c r="A5" s="16" t="s">
        <v>34</v>
      </c>
      <c r="B5" s="17" t="s">
        <v>35</v>
      </c>
      <c r="G5" s="9" t="s">
        <v>71</v>
      </c>
      <c r="H5" t="s">
        <v>70</v>
      </c>
    </row>
    <row r="6" spans="1:8" ht="30" customHeight="1" thickBot="1">
      <c r="A6" s="100" t="s">
        <v>36</v>
      </c>
      <c r="B6" s="101"/>
      <c r="G6" s="10" t="s">
        <v>38</v>
      </c>
      <c r="H6">
        <v>1</v>
      </c>
    </row>
    <row r="7" spans="1:8" ht="30" customHeight="1" thickBot="1">
      <c r="A7" s="24" t="s">
        <v>37</v>
      </c>
      <c r="B7" s="64" t="s">
        <v>71</v>
      </c>
      <c r="G7" s="8" t="s">
        <v>39</v>
      </c>
      <c r="H7">
        <v>2</v>
      </c>
    </row>
    <row r="8" spans="1:8" ht="30" customHeight="1" thickBot="1">
      <c r="A8" s="23" t="s">
        <v>43</v>
      </c>
      <c r="B8" s="22">
        <v>2</v>
      </c>
      <c r="G8" s="7" t="s">
        <v>40</v>
      </c>
      <c r="H8">
        <v>3</v>
      </c>
    </row>
    <row r="9" spans="1:8" ht="30" customHeight="1" thickBot="1">
      <c r="A9" s="100" t="s">
        <v>44</v>
      </c>
      <c r="B9" s="101"/>
      <c r="G9" s="7" t="s">
        <v>41</v>
      </c>
      <c r="H9">
        <v>4</v>
      </c>
    </row>
    <row r="10" spans="1:8" ht="30" customHeight="1" thickBot="1">
      <c r="A10" s="25" t="s">
        <v>45</v>
      </c>
      <c r="B10" s="65" t="s">
        <v>71</v>
      </c>
      <c r="G10" s="7" t="s">
        <v>42</v>
      </c>
      <c r="H10">
        <v>5</v>
      </c>
    </row>
    <row r="11" spans="1:8" ht="30" customHeight="1" thickBot="1">
      <c r="A11" s="26" t="s">
        <v>43</v>
      </c>
      <c r="B11" s="22">
        <v>5</v>
      </c>
    </row>
    <row r="12" spans="1:8" ht="30" customHeight="1">
      <c r="A12" s="100" t="s">
        <v>48</v>
      </c>
      <c r="B12" s="101"/>
      <c r="G12" s="12"/>
    </row>
    <row r="13" spans="1:8" ht="30" customHeight="1" thickBot="1">
      <c r="A13" s="27" t="s">
        <v>49</v>
      </c>
      <c r="B13" s="65" t="s">
        <v>71</v>
      </c>
      <c r="G13" s="7" t="s">
        <v>71</v>
      </c>
      <c r="H13" t="s">
        <v>70</v>
      </c>
    </row>
    <row r="14" spans="1:8" ht="30" customHeight="1" thickBot="1">
      <c r="A14" s="26" t="s">
        <v>43</v>
      </c>
      <c r="B14" s="22">
        <v>1</v>
      </c>
      <c r="G14" s="7" t="s">
        <v>46</v>
      </c>
      <c r="H14">
        <v>2</v>
      </c>
    </row>
    <row r="15" spans="1:8" ht="30" customHeight="1" thickBot="1">
      <c r="A15" s="100" t="s">
        <v>53</v>
      </c>
      <c r="B15" s="101"/>
      <c r="G15" s="7" t="s">
        <v>47</v>
      </c>
      <c r="H15">
        <v>5</v>
      </c>
    </row>
    <row r="16" spans="1:8" ht="39" customHeight="1">
      <c r="A16" s="28" t="s">
        <v>54</v>
      </c>
      <c r="B16" s="64" t="s">
        <v>71</v>
      </c>
    </row>
    <row r="17" spans="1:8" ht="30" customHeight="1" thickBot="1">
      <c r="A17" s="15" t="s">
        <v>43</v>
      </c>
      <c r="B17" s="30">
        <v>5</v>
      </c>
      <c r="G17" s="7" t="s">
        <v>71</v>
      </c>
      <c r="H17" t="s">
        <v>70</v>
      </c>
    </row>
    <row r="18" spans="1:8" ht="30" customHeight="1" thickBot="1">
      <c r="A18" s="100" t="s">
        <v>58</v>
      </c>
      <c r="B18" s="101"/>
      <c r="G18" s="11" t="s">
        <v>50</v>
      </c>
      <c r="H18">
        <v>1</v>
      </c>
    </row>
    <row r="19" spans="1:8" ht="30" customHeight="1" thickBot="1">
      <c r="A19" s="29" t="s">
        <v>72</v>
      </c>
      <c r="B19" s="64" t="s">
        <v>71</v>
      </c>
      <c r="G19" s="11" t="s">
        <v>51</v>
      </c>
      <c r="H19">
        <v>3</v>
      </c>
    </row>
    <row r="20" spans="1:8" ht="30" customHeight="1" thickBot="1">
      <c r="A20" s="15" t="s">
        <v>43</v>
      </c>
      <c r="B20" s="30">
        <v>1</v>
      </c>
      <c r="G20" s="11" t="s">
        <v>52</v>
      </c>
      <c r="H20">
        <v>5</v>
      </c>
    </row>
    <row r="21" spans="1:8" ht="30" customHeight="1">
      <c r="A21" s="100" t="s">
        <v>61</v>
      </c>
      <c r="B21" s="101"/>
    </row>
    <row r="22" spans="1:8" ht="30" customHeight="1" thickBot="1">
      <c r="A22" s="29" t="s">
        <v>62</v>
      </c>
      <c r="B22" s="64" t="s">
        <v>71</v>
      </c>
      <c r="G22" s="7" t="s">
        <v>71</v>
      </c>
      <c r="H22" t="s">
        <v>70</v>
      </c>
    </row>
    <row r="23" spans="1:8" ht="30" customHeight="1" thickBot="1">
      <c r="A23" s="15" t="s">
        <v>43</v>
      </c>
      <c r="B23" s="30">
        <v>1</v>
      </c>
      <c r="G23" s="11" t="s">
        <v>55</v>
      </c>
      <c r="H23">
        <v>1</v>
      </c>
    </row>
    <row r="24" spans="1:8" ht="30" customHeight="1" thickBot="1">
      <c r="A24" s="19" t="s">
        <v>68</v>
      </c>
      <c r="B24" s="31">
        <f>IFERROR((B8+B11+B14+B17+B20+B23)/6,"-")</f>
        <v>2.5</v>
      </c>
      <c r="G24" s="13" t="s">
        <v>56</v>
      </c>
      <c r="H24">
        <v>3</v>
      </c>
    </row>
    <row r="25" spans="1:8" ht="30" customHeight="1" thickBot="1">
      <c r="A25" s="111" t="s">
        <v>69</v>
      </c>
      <c r="B25" s="112"/>
      <c r="G25" s="11" t="s">
        <v>57</v>
      </c>
      <c r="H25">
        <v>5</v>
      </c>
    </row>
    <row r="26" spans="1:8" ht="9.75" customHeight="1" thickBot="1"/>
    <row r="27" spans="1:8" ht="30" customHeight="1" thickBot="1">
      <c r="A27" s="107" t="s">
        <v>78</v>
      </c>
      <c r="B27" s="108"/>
      <c r="G27" s="7" t="s">
        <v>71</v>
      </c>
      <c r="H27" t="s">
        <v>70</v>
      </c>
    </row>
    <row r="28" spans="1:8" ht="30" customHeight="1" thickBot="1">
      <c r="A28" s="100" t="s">
        <v>79</v>
      </c>
      <c r="B28" s="101"/>
      <c r="G28" s="11" t="s">
        <v>59</v>
      </c>
      <c r="H28">
        <v>1</v>
      </c>
    </row>
    <row r="29" spans="1:8" ht="66.75" customHeight="1" thickBot="1">
      <c r="A29" s="29" t="s">
        <v>80</v>
      </c>
      <c r="B29" s="64" t="s">
        <v>71</v>
      </c>
      <c r="G29" s="11" t="s">
        <v>60</v>
      </c>
      <c r="H29">
        <v>5</v>
      </c>
    </row>
    <row r="30" spans="1:8" ht="30" customHeight="1" thickBot="1">
      <c r="A30" s="15" t="s">
        <v>43</v>
      </c>
      <c r="B30" s="30">
        <v>2</v>
      </c>
    </row>
    <row r="31" spans="1:8" ht="30" customHeight="1" thickBot="1">
      <c r="A31" s="100" t="s">
        <v>81</v>
      </c>
      <c r="B31" s="101"/>
      <c r="G31" s="7" t="s">
        <v>71</v>
      </c>
      <c r="H31" t="s">
        <v>70</v>
      </c>
    </row>
    <row r="32" spans="1:8" ht="42" customHeight="1" thickBot="1">
      <c r="A32" s="29" t="s">
        <v>82</v>
      </c>
      <c r="B32" s="64" t="s">
        <v>71</v>
      </c>
      <c r="G32" s="11" t="s">
        <v>63</v>
      </c>
      <c r="H32">
        <v>1</v>
      </c>
    </row>
    <row r="33" spans="1:8" ht="43.5" customHeight="1" thickBot="1">
      <c r="A33" s="15" t="s">
        <v>43</v>
      </c>
      <c r="B33" s="30">
        <v>1</v>
      </c>
      <c r="G33" s="11" t="s">
        <v>64</v>
      </c>
      <c r="H33">
        <v>2</v>
      </c>
    </row>
    <row r="34" spans="1:8" ht="30" customHeight="1" thickBot="1">
      <c r="A34" s="100" t="s">
        <v>83</v>
      </c>
      <c r="B34" s="101"/>
      <c r="G34" s="11" t="s">
        <v>65</v>
      </c>
      <c r="H34">
        <v>3</v>
      </c>
    </row>
    <row r="35" spans="1:8" ht="30" customHeight="1" thickBot="1">
      <c r="A35" s="29" t="s">
        <v>84</v>
      </c>
      <c r="B35" s="64" t="s">
        <v>71</v>
      </c>
      <c r="G35" s="11" t="s">
        <v>66</v>
      </c>
      <c r="H35">
        <v>4</v>
      </c>
    </row>
    <row r="36" spans="1:8" ht="30" customHeight="1" thickBot="1">
      <c r="A36" s="15" t="s">
        <v>43</v>
      </c>
      <c r="B36" s="30">
        <v>1</v>
      </c>
      <c r="G36" s="11" t="s">
        <v>67</v>
      </c>
      <c r="H36">
        <v>5</v>
      </c>
    </row>
    <row r="37" spans="1:8" ht="30" customHeight="1">
      <c r="A37" s="100" t="s">
        <v>91</v>
      </c>
      <c r="B37" s="101"/>
    </row>
    <row r="38" spans="1:8" ht="30" customHeight="1" thickBot="1">
      <c r="A38" s="29" t="s">
        <v>92</v>
      </c>
      <c r="B38" s="64" t="s">
        <v>71</v>
      </c>
      <c r="G38" s="7" t="s">
        <v>71</v>
      </c>
      <c r="H38" t="s">
        <v>70</v>
      </c>
    </row>
    <row r="39" spans="1:8" ht="30" customHeight="1" thickBot="1">
      <c r="A39" s="15" t="s">
        <v>43</v>
      </c>
      <c r="B39" s="30">
        <v>2</v>
      </c>
      <c r="G39" s="7" t="s">
        <v>96</v>
      </c>
      <c r="H39">
        <v>1</v>
      </c>
    </row>
    <row r="40" spans="1:8" ht="30" customHeight="1" thickBot="1">
      <c r="A40" s="32" t="s">
        <v>93</v>
      </c>
      <c r="B40" s="31">
        <f>IFERROR((B30+B33+B36+B39)/4,"-")</f>
        <v>1.5</v>
      </c>
      <c r="G40" s="7" t="s">
        <v>97</v>
      </c>
      <c r="H40">
        <v>2</v>
      </c>
    </row>
    <row r="41" spans="1:8" ht="30" customHeight="1" thickBot="1">
      <c r="A41" s="111" t="s">
        <v>94</v>
      </c>
      <c r="B41" s="112"/>
      <c r="G41" s="7" t="s">
        <v>98</v>
      </c>
      <c r="H41">
        <v>3</v>
      </c>
    </row>
    <row r="42" spans="1:8" ht="30" customHeight="1" thickBot="1">
      <c r="A42" s="20"/>
      <c r="B42" s="20"/>
      <c r="G42" s="7" t="s">
        <v>99</v>
      </c>
      <c r="H42">
        <v>4</v>
      </c>
    </row>
    <row r="43" spans="1:8" ht="30" customHeight="1" thickBot="1">
      <c r="A43" s="107" t="s">
        <v>95</v>
      </c>
      <c r="B43" s="115"/>
      <c r="G43" s="7" t="s">
        <v>100</v>
      </c>
      <c r="H43">
        <v>5</v>
      </c>
    </row>
    <row r="44" spans="1:8" ht="30" customHeight="1" thickBot="1">
      <c r="A44" s="33" t="s">
        <v>108</v>
      </c>
      <c r="B44" s="31">
        <f>IF(OR(B8="-",B11="-",B14="-",B17="-",B20="-",B23="-",B30="-",B33="-",B36="-",B39="-"),"Presenti campi non compilati",IFERROR(B24*B40,"-"))</f>
        <v>3.75</v>
      </c>
    </row>
    <row r="45" spans="1:8" ht="30" customHeight="1" thickBot="1">
      <c r="A45" s="34"/>
      <c r="B45" s="35"/>
    </row>
    <row r="46" spans="1:8" ht="30" customHeight="1" thickBot="1">
      <c r="A46" s="107" t="s">
        <v>112</v>
      </c>
      <c r="B46" s="115"/>
    </row>
    <row r="47" spans="1:8" ht="30" customHeight="1" thickBot="1">
      <c r="A47" s="113" t="s">
        <v>290</v>
      </c>
      <c r="B47" s="114"/>
    </row>
    <row r="48" spans="1:8" ht="12.75" customHeight="1" thickBot="1">
      <c r="G48" s="7" t="s">
        <v>71</v>
      </c>
      <c r="H48" t="s">
        <v>70</v>
      </c>
    </row>
    <row r="49" spans="7:8" ht="7.5" customHeight="1" thickBot="1">
      <c r="G49" s="7" t="s">
        <v>85</v>
      </c>
      <c r="H49">
        <v>0</v>
      </c>
    </row>
    <row r="50" spans="7:8" ht="30" customHeight="1" thickBot="1">
      <c r="G50" s="7" t="s">
        <v>86</v>
      </c>
      <c r="H50">
        <v>1</v>
      </c>
    </row>
    <row r="51" spans="7:8" ht="30" customHeight="1" thickBot="1">
      <c r="G51" s="7" t="s">
        <v>87</v>
      </c>
      <c r="H51">
        <v>2</v>
      </c>
    </row>
    <row r="52" spans="7:8" ht="30" customHeight="1" thickBot="1">
      <c r="G52" s="7" t="s">
        <v>88</v>
      </c>
      <c r="H52">
        <v>3</v>
      </c>
    </row>
    <row r="53" spans="7:8" ht="30" customHeight="1" thickBot="1">
      <c r="G53" s="7" t="s">
        <v>89</v>
      </c>
      <c r="H53">
        <v>4</v>
      </c>
    </row>
    <row r="54" spans="7:8" ht="30" customHeight="1" thickBot="1">
      <c r="G54" s="7" t="s">
        <v>90</v>
      </c>
      <c r="H54">
        <v>5</v>
      </c>
    </row>
    <row r="55" spans="7:8" ht="30" customHeight="1"/>
    <row r="56" spans="7:8" ht="30" customHeight="1" thickBot="1">
      <c r="G56" s="7" t="s">
        <v>71</v>
      </c>
      <c r="H56" t="s">
        <v>70</v>
      </c>
    </row>
    <row r="57" spans="7:8" ht="30" customHeight="1" thickBot="1">
      <c r="G57" s="7" t="s">
        <v>104</v>
      </c>
      <c r="H57">
        <v>1</v>
      </c>
    </row>
    <row r="58" spans="7:8" ht="30" customHeight="1" thickBot="1">
      <c r="G58" s="7" t="s">
        <v>105</v>
      </c>
      <c r="H58">
        <v>2</v>
      </c>
    </row>
    <row r="59" spans="7:8" ht="30" customHeight="1" thickBot="1">
      <c r="G59" s="7" t="s">
        <v>103</v>
      </c>
      <c r="H59">
        <v>3</v>
      </c>
    </row>
    <row r="60" spans="7:8" ht="30" customHeight="1" thickBot="1">
      <c r="G60" s="7" t="s">
        <v>106</v>
      </c>
      <c r="H60">
        <v>4</v>
      </c>
    </row>
    <row r="61" spans="7:8" ht="30" customHeight="1" thickBot="1">
      <c r="G61" s="7" t="s">
        <v>107</v>
      </c>
      <c r="H61">
        <v>5</v>
      </c>
    </row>
    <row r="62" spans="7:8" ht="30" customHeight="1"/>
    <row r="63" spans="7:8" ht="30" customHeight="1"/>
    <row r="64" spans="7:8" ht="30" customHeight="1"/>
    <row r="65" ht="30" customHeight="1"/>
    <row r="66" ht="30" customHeight="1"/>
    <row r="67" ht="30" customHeight="1"/>
    <row r="68" ht="30" customHeight="1"/>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72.xml><?xml version="1.0" encoding="utf-8"?>
<worksheet xmlns="http://schemas.openxmlformats.org/spreadsheetml/2006/main" xmlns:r="http://schemas.openxmlformats.org/officeDocument/2006/relationships">
  <dimension ref="A1:H68"/>
  <sheetViews>
    <sheetView topLeftCell="A31" zoomScaleNormal="100" zoomScaleSheetLayoutView="100" workbookViewId="0">
      <selection activeCell="A47" sqref="A47:B47"/>
    </sheetView>
  </sheetViews>
  <sheetFormatPr defaultColWidth="8.85546875" defaultRowHeight="15"/>
  <cols>
    <col min="1" max="1" width="85.7109375" customWidth="1"/>
    <col min="2" max="2" width="42" customWidth="1"/>
    <col min="3" max="3" width="5.42578125" customWidth="1"/>
    <col min="7" max="7" width="43.140625" hidden="1" customWidth="1"/>
    <col min="8" max="8" width="9.140625" hidden="1" customWidth="1"/>
  </cols>
  <sheetData>
    <row r="1" spans="1:8" ht="15.75" thickBot="1"/>
    <row r="2" spans="1:8" ht="24" customHeight="1" thickBot="1">
      <c r="A2" s="14" t="s">
        <v>73</v>
      </c>
      <c r="B2" s="18">
        <v>69</v>
      </c>
      <c r="D2" s="102" t="s">
        <v>74</v>
      </c>
      <c r="E2" s="103"/>
      <c r="F2" s="66" t="s">
        <v>30</v>
      </c>
      <c r="H2" t="s">
        <v>30</v>
      </c>
    </row>
    <row r="3" spans="1:8" ht="45" customHeight="1" thickBot="1">
      <c r="A3" s="109" t="s">
        <v>292</v>
      </c>
      <c r="B3" s="110"/>
      <c r="H3" t="s">
        <v>31</v>
      </c>
    </row>
    <row r="4" spans="1:8" ht="31.5" customHeight="1" thickBot="1">
      <c r="A4" s="107" t="s">
        <v>33</v>
      </c>
      <c r="B4" s="108"/>
      <c r="D4" s="104" t="s">
        <v>75</v>
      </c>
      <c r="E4" s="105"/>
      <c r="F4" s="106"/>
    </row>
    <row r="5" spans="1:8" ht="15.75" thickBot="1">
      <c r="A5" s="16" t="s">
        <v>34</v>
      </c>
      <c r="B5" s="17" t="s">
        <v>35</v>
      </c>
      <c r="G5" s="9" t="s">
        <v>71</v>
      </c>
      <c r="H5" t="s">
        <v>70</v>
      </c>
    </row>
    <row r="6" spans="1:8" ht="30" customHeight="1" thickBot="1">
      <c r="A6" s="100" t="s">
        <v>36</v>
      </c>
      <c r="B6" s="101"/>
      <c r="G6" s="10" t="s">
        <v>38</v>
      </c>
      <c r="H6">
        <v>1</v>
      </c>
    </row>
    <row r="7" spans="1:8" ht="30" customHeight="1" thickBot="1">
      <c r="A7" s="24" t="s">
        <v>37</v>
      </c>
      <c r="B7" s="64" t="s">
        <v>71</v>
      </c>
      <c r="G7" s="8" t="s">
        <v>39</v>
      </c>
      <c r="H7">
        <v>2</v>
      </c>
    </row>
    <row r="8" spans="1:8" ht="30" customHeight="1" thickBot="1">
      <c r="A8" s="23" t="s">
        <v>43</v>
      </c>
      <c r="B8" s="22">
        <v>2</v>
      </c>
      <c r="G8" s="7" t="s">
        <v>40</v>
      </c>
      <c r="H8">
        <v>3</v>
      </c>
    </row>
    <row r="9" spans="1:8" ht="30" customHeight="1" thickBot="1">
      <c r="A9" s="100" t="s">
        <v>44</v>
      </c>
      <c r="B9" s="101"/>
      <c r="G9" s="7" t="s">
        <v>41</v>
      </c>
      <c r="H9">
        <v>4</v>
      </c>
    </row>
    <row r="10" spans="1:8" ht="30" customHeight="1" thickBot="1">
      <c r="A10" s="25" t="s">
        <v>45</v>
      </c>
      <c r="B10" s="65" t="s">
        <v>71</v>
      </c>
      <c r="G10" s="7" t="s">
        <v>42</v>
      </c>
      <c r="H10">
        <v>5</v>
      </c>
    </row>
    <row r="11" spans="1:8" ht="30" customHeight="1" thickBot="1">
      <c r="A11" s="26" t="s">
        <v>43</v>
      </c>
      <c r="B11" s="22">
        <v>5</v>
      </c>
    </row>
    <row r="12" spans="1:8" ht="30" customHeight="1">
      <c r="A12" s="100" t="s">
        <v>48</v>
      </c>
      <c r="B12" s="101"/>
      <c r="G12" s="12"/>
    </row>
    <row r="13" spans="1:8" ht="30" customHeight="1" thickBot="1">
      <c r="A13" s="27" t="s">
        <v>49</v>
      </c>
      <c r="B13" s="65" t="s">
        <v>71</v>
      </c>
      <c r="G13" s="7" t="s">
        <v>71</v>
      </c>
      <c r="H13" t="s">
        <v>70</v>
      </c>
    </row>
    <row r="14" spans="1:8" ht="30" customHeight="1" thickBot="1">
      <c r="A14" s="26" t="s">
        <v>43</v>
      </c>
      <c r="B14" s="22">
        <v>1</v>
      </c>
      <c r="G14" s="7" t="s">
        <v>46</v>
      </c>
      <c r="H14">
        <v>2</v>
      </c>
    </row>
    <row r="15" spans="1:8" ht="30" customHeight="1" thickBot="1">
      <c r="A15" s="100" t="s">
        <v>53</v>
      </c>
      <c r="B15" s="101"/>
      <c r="G15" s="7" t="s">
        <v>47</v>
      </c>
      <c r="H15">
        <v>5</v>
      </c>
    </row>
    <row r="16" spans="1:8" ht="39" customHeight="1">
      <c r="A16" s="28" t="s">
        <v>54</v>
      </c>
      <c r="B16" s="64" t="s">
        <v>71</v>
      </c>
    </row>
    <row r="17" spans="1:8" ht="30" customHeight="1" thickBot="1">
      <c r="A17" s="15" t="s">
        <v>43</v>
      </c>
      <c r="B17" s="30">
        <v>5</v>
      </c>
      <c r="G17" s="7" t="s">
        <v>71</v>
      </c>
      <c r="H17" t="s">
        <v>70</v>
      </c>
    </row>
    <row r="18" spans="1:8" ht="30" customHeight="1" thickBot="1">
      <c r="A18" s="100" t="s">
        <v>58</v>
      </c>
      <c r="B18" s="101"/>
      <c r="G18" s="11" t="s">
        <v>50</v>
      </c>
      <c r="H18">
        <v>1</v>
      </c>
    </row>
    <row r="19" spans="1:8" ht="30" customHeight="1" thickBot="1">
      <c r="A19" s="29" t="s">
        <v>72</v>
      </c>
      <c r="B19" s="64" t="s">
        <v>71</v>
      </c>
      <c r="G19" s="11" t="s">
        <v>51</v>
      </c>
      <c r="H19">
        <v>3</v>
      </c>
    </row>
    <row r="20" spans="1:8" ht="30" customHeight="1" thickBot="1">
      <c r="A20" s="15" t="s">
        <v>43</v>
      </c>
      <c r="B20" s="30">
        <v>1</v>
      </c>
      <c r="G20" s="11" t="s">
        <v>52</v>
      </c>
      <c r="H20">
        <v>5</v>
      </c>
    </row>
    <row r="21" spans="1:8" ht="30" customHeight="1">
      <c r="A21" s="100" t="s">
        <v>61</v>
      </c>
      <c r="B21" s="101"/>
    </row>
    <row r="22" spans="1:8" ht="30" customHeight="1" thickBot="1">
      <c r="A22" s="29" t="s">
        <v>62</v>
      </c>
      <c r="B22" s="64" t="s">
        <v>71</v>
      </c>
      <c r="G22" s="7" t="s">
        <v>71</v>
      </c>
      <c r="H22" t="s">
        <v>70</v>
      </c>
    </row>
    <row r="23" spans="1:8" ht="30" customHeight="1" thickBot="1">
      <c r="A23" s="15" t="s">
        <v>43</v>
      </c>
      <c r="B23" s="30">
        <v>2</v>
      </c>
      <c r="G23" s="11" t="s">
        <v>55</v>
      </c>
      <c r="H23">
        <v>1</v>
      </c>
    </row>
    <row r="24" spans="1:8" ht="30" customHeight="1" thickBot="1">
      <c r="A24" s="19" t="s">
        <v>68</v>
      </c>
      <c r="B24" s="31">
        <f>IFERROR((B8+B11+B14+B17+B20+B23)/6,"-")</f>
        <v>2.6666666666666665</v>
      </c>
      <c r="G24" s="13" t="s">
        <v>56</v>
      </c>
      <c r="H24">
        <v>3</v>
      </c>
    </row>
    <row r="25" spans="1:8" ht="30" customHeight="1" thickBot="1">
      <c r="A25" s="111" t="s">
        <v>69</v>
      </c>
      <c r="B25" s="112"/>
      <c r="G25" s="11" t="s">
        <v>57</v>
      </c>
      <c r="H25">
        <v>5</v>
      </c>
    </row>
    <row r="26" spans="1:8" ht="9.75" customHeight="1" thickBot="1"/>
    <row r="27" spans="1:8" ht="30" customHeight="1" thickBot="1">
      <c r="A27" s="107" t="s">
        <v>78</v>
      </c>
      <c r="B27" s="108"/>
      <c r="G27" s="7" t="s">
        <v>71</v>
      </c>
      <c r="H27" t="s">
        <v>70</v>
      </c>
    </row>
    <row r="28" spans="1:8" ht="30" customHeight="1" thickBot="1">
      <c r="A28" s="100" t="s">
        <v>79</v>
      </c>
      <c r="B28" s="101"/>
      <c r="G28" s="11" t="s">
        <v>59</v>
      </c>
      <c r="H28">
        <v>1</v>
      </c>
    </row>
    <row r="29" spans="1:8" ht="66.75" customHeight="1" thickBot="1">
      <c r="A29" s="29" t="s">
        <v>80</v>
      </c>
      <c r="B29" s="64" t="s">
        <v>71</v>
      </c>
      <c r="G29" s="11" t="s">
        <v>60</v>
      </c>
      <c r="H29">
        <v>5</v>
      </c>
    </row>
    <row r="30" spans="1:8" ht="30" customHeight="1" thickBot="1">
      <c r="A30" s="15" t="s">
        <v>43</v>
      </c>
      <c r="B30" s="30">
        <v>2</v>
      </c>
    </row>
    <row r="31" spans="1:8" ht="30" customHeight="1" thickBot="1">
      <c r="A31" s="100" t="s">
        <v>81</v>
      </c>
      <c r="B31" s="101"/>
      <c r="G31" s="7" t="s">
        <v>71</v>
      </c>
      <c r="H31" t="s">
        <v>70</v>
      </c>
    </row>
    <row r="32" spans="1:8" ht="42" customHeight="1" thickBot="1">
      <c r="A32" s="29" t="s">
        <v>82</v>
      </c>
      <c r="B32" s="64" t="s">
        <v>71</v>
      </c>
      <c r="G32" s="11" t="s">
        <v>63</v>
      </c>
      <c r="H32">
        <v>1</v>
      </c>
    </row>
    <row r="33" spans="1:8" ht="43.5" customHeight="1" thickBot="1">
      <c r="A33" s="15" t="s">
        <v>43</v>
      </c>
      <c r="B33" s="30">
        <v>1</v>
      </c>
      <c r="G33" s="11" t="s">
        <v>64</v>
      </c>
      <c r="H33">
        <v>2</v>
      </c>
    </row>
    <row r="34" spans="1:8" ht="30" customHeight="1" thickBot="1">
      <c r="A34" s="100" t="s">
        <v>83</v>
      </c>
      <c r="B34" s="101"/>
      <c r="G34" s="11" t="s">
        <v>65</v>
      </c>
      <c r="H34">
        <v>3</v>
      </c>
    </row>
    <row r="35" spans="1:8" ht="30" customHeight="1" thickBot="1">
      <c r="A35" s="29" t="s">
        <v>84</v>
      </c>
      <c r="B35" s="64" t="s">
        <v>71</v>
      </c>
      <c r="G35" s="11" t="s">
        <v>66</v>
      </c>
      <c r="H35">
        <v>4</v>
      </c>
    </row>
    <row r="36" spans="1:8" ht="30" customHeight="1" thickBot="1">
      <c r="A36" s="15" t="s">
        <v>43</v>
      </c>
      <c r="B36" s="30">
        <v>1</v>
      </c>
      <c r="G36" s="11" t="s">
        <v>67</v>
      </c>
      <c r="H36">
        <v>5</v>
      </c>
    </row>
    <row r="37" spans="1:8" ht="30" customHeight="1">
      <c r="A37" s="100" t="s">
        <v>91</v>
      </c>
      <c r="B37" s="101"/>
    </row>
    <row r="38" spans="1:8" ht="30" customHeight="1" thickBot="1">
      <c r="A38" s="29" t="s">
        <v>92</v>
      </c>
      <c r="B38" s="64" t="s">
        <v>71</v>
      </c>
      <c r="G38" s="7" t="s">
        <v>71</v>
      </c>
      <c r="H38" t="s">
        <v>70</v>
      </c>
    </row>
    <row r="39" spans="1:8" ht="30" customHeight="1" thickBot="1">
      <c r="A39" s="15" t="s">
        <v>43</v>
      </c>
      <c r="B39" s="30">
        <v>3</v>
      </c>
      <c r="G39" s="7" t="s">
        <v>96</v>
      </c>
      <c r="H39">
        <v>1</v>
      </c>
    </row>
    <row r="40" spans="1:8" ht="30" customHeight="1" thickBot="1">
      <c r="A40" s="32" t="s">
        <v>93</v>
      </c>
      <c r="B40" s="31">
        <f>IFERROR((B30+B33+B36+B39)/4,"-")</f>
        <v>1.75</v>
      </c>
      <c r="G40" s="7" t="s">
        <v>97</v>
      </c>
      <c r="H40">
        <v>2</v>
      </c>
    </row>
    <row r="41" spans="1:8" ht="30" customHeight="1" thickBot="1">
      <c r="A41" s="111" t="s">
        <v>94</v>
      </c>
      <c r="B41" s="112"/>
      <c r="G41" s="7" t="s">
        <v>98</v>
      </c>
      <c r="H41">
        <v>3</v>
      </c>
    </row>
    <row r="42" spans="1:8" ht="30" customHeight="1" thickBot="1">
      <c r="A42" s="20"/>
      <c r="B42" s="20"/>
      <c r="G42" s="7" t="s">
        <v>99</v>
      </c>
      <c r="H42">
        <v>4</v>
      </c>
    </row>
    <row r="43" spans="1:8" ht="30" customHeight="1" thickBot="1">
      <c r="A43" s="107" t="s">
        <v>95</v>
      </c>
      <c r="B43" s="115"/>
      <c r="G43" s="7" t="s">
        <v>100</v>
      </c>
      <c r="H43">
        <v>5</v>
      </c>
    </row>
    <row r="44" spans="1:8" ht="30" customHeight="1" thickBot="1">
      <c r="A44" s="33" t="s">
        <v>108</v>
      </c>
      <c r="B44" s="31">
        <f>IF(OR(B8="-",B11="-",B14="-",B17="-",B20="-",B23="-",B30="-",B33="-",B36="-",B39="-"),"Presenti campi non compilati",IFERROR(B24*B40,"-"))</f>
        <v>4.6666666666666661</v>
      </c>
    </row>
    <row r="45" spans="1:8" ht="30" customHeight="1" thickBot="1">
      <c r="A45" s="34"/>
      <c r="B45" s="35"/>
    </row>
    <row r="46" spans="1:8" ht="30" customHeight="1" thickBot="1">
      <c r="A46" s="107" t="s">
        <v>112</v>
      </c>
      <c r="B46" s="115"/>
    </row>
    <row r="47" spans="1:8" ht="30" customHeight="1" thickBot="1">
      <c r="A47" s="113" t="s">
        <v>293</v>
      </c>
      <c r="B47" s="114"/>
    </row>
    <row r="48" spans="1:8" ht="12.75" customHeight="1" thickBot="1">
      <c r="G48" s="7" t="s">
        <v>71</v>
      </c>
      <c r="H48" t="s">
        <v>70</v>
      </c>
    </row>
    <row r="49" spans="7:8" ht="7.5" customHeight="1" thickBot="1">
      <c r="G49" s="7" t="s">
        <v>85</v>
      </c>
      <c r="H49">
        <v>0</v>
      </c>
    </row>
    <row r="50" spans="7:8" ht="30" customHeight="1" thickBot="1">
      <c r="G50" s="7" t="s">
        <v>86</v>
      </c>
      <c r="H50">
        <v>1</v>
      </c>
    </row>
    <row r="51" spans="7:8" ht="30" customHeight="1" thickBot="1">
      <c r="G51" s="7" t="s">
        <v>87</v>
      </c>
      <c r="H51">
        <v>2</v>
      </c>
    </row>
    <row r="52" spans="7:8" ht="30" customHeight="1" thickBot="1">
      <c r="G52" s="7" t="s">
        <v>88</v>
      </c>
      <c r="H52">
        <v>3</v>
      </c>
    </row>
    <row r="53" spans="7:8" ht="30" customHeight="1" thickBot="1">
      <c r="G53" s="7" t="s">
        <v>89</v>
      </c>
      <c r="H53">
        <v>4</v>
      </c>
    </row>
    <row r="54" spans="7:8" ht="30" customHeight="1" thickBot="1">
      <c r="G54" s="7" t="s">
        <v>90</v>
      </c>
      <c r="H54">
        <v>5</v>
      </c>
    </row>
    <row r="55" spans="7:8" ht="30" customHeight="1"/>
    <row r="56" spans="7:8" ht="30" customHeight="1" thickBot="1">
      <c r="G56" s="7" t="s">
        <v>71</v>
      </c>
      <c r="H56" t="s">
        <v>70</v>
      </c>
    </row>
    <row r="57" spans="7:8" ht="30" customHeight="1" thickBot="1">
      <c r="G57" s="7" t="s">
        <v>104</v>
      </c>
      <c r="H57">
        <v>1</v>
      </c>
    </row>
    <row r="58" spans="7:8" ht="30" customHeight="1" thickBot="1">
      <c r="G58" s="7" t="s">
        <v>105</v>
      </c>
      <c r="H58">
        <v>2</v>
      </c>
    </row>
    <row r="59" spans="7:8" ht="30" customHeight="1" thickBot="1">
      <c r="G59" s="7" t="s">
        <v>103</v>
      </c>
      <c r="H59">
        <v>3</v>
      </c>
    </row>
    <row r="60" spans="7:8" ht="30" customHeight="1" thickBot="1">
      <c r="G60" s="7" t="s">
        <v>106</v>
      </c>
      <c r="H60">
        <v>4</v>
      </c>
    </row>
    <row r="61" spans="7:8" ht="30" customHeight="1" thickBot="1">
      <c r="G61" s="7" t="s">
        <v>107</v>
      </c>
      <c r="H61">
        <v>5</v>
      </c>
    </row>
    <row r="62" spans="7:8" ht="30" customHeight="1"/>
    <row r="63" spans="7:8" ht="30" customHeight="1"/>
    <row r="64" spans="7:8" ht="30" customHeight="1"/>
    <row r="65" ht="30" customHeight="1"/>
    <row r="66" ht="30" customHeight="1"/>
    <row r="67" ht="30" customHeight="1"/>
    <row r="68" ht="30" customHeight="1"/>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73.xml><?xml version="1.0" encoding="utf-8"?>
<worksheet xmlns="http://schemas.openxmlformats.org/spreadsheetml/2006/main" xmlns:r="http://schemas.openxmlformats.org/officeDocument/2006/relationships">
  <dimension ref="A1:H68"/>
  <sheetViews>
    <sheetView topLeftCell="A31" zoomScaleNormal="100" zoomScaleSheetLayoutView="100" workbookViewId="0">
      <selection activeCell="A47" sqref="A47:B47"/>
    </sheetView>
  </sheetViews>
  <sheetFormatPr defaultColWidth="8.85546875" defaultRowHeight="15"/>
  <cols>
    <col min="1" max="1" width="85.7109375" customWidth="1"/>
    <col min="2" max="2" width="42" customWidth="1"/>
    <col min="3" max="3" width="5.42578125" customWidth="1"/>
    <col min="7" max="7" width="43.140625" hidden="1" customWidth="1"/>
    <col min="8" max="8" width="9.140625" hidden="1" customWidth="1"/>
  </cols>
  <sheetData>
    <row r="1" spans="1:8" ht="15.75" thickBot="1"/>
    <row r="2" spans="1:8" ht="24" customHeight="1" thickBot="1">
      <c r="A2" s="14" t="s">
        <v>73</v>
      </c>
      <c r="B2" s="18">
        <v>70</v>
      </c>
      <c r="D2" s="102" t="s">
        <v>74</v>
      </c>
      <c r="E2" s="103"/>
      <c r="F2" s="66" t="s">
        <v>30</v>
      </c>
      <c r="H2" t="s">
        <v>30</v>
      </c>
    </row>
    <row r="3" spans="1:8" ht="45" customHeight="1" thickBot="1">
      <c r="A3" s="109" t="s">
        <v>295</v>
      </c>
      <c r="B3" s="110"/>
      <c r="H3" t="s">
        <v>31</v>
      </c>
    </row>
    <row r="4" spans="1:8" ht="31.5" customHeight="1" thickBot="1">
      <c r="A4" s="107" t="s">
        <v>33</v>
      </c>
      <c r="B4" s="108"/>
      <c r="D4" s="104" t="s">
        <v>75</v>
      </c>
      <c r="E4" s="105"/>
      <c r="F4" s="106"/>
    </row>
    <row r="5" spans="1:8" ht="15.75" thickBot="1">
      <c r="A5" s="16" t="s">
        <v>34</v>
      </c>
      <c r="B5" s="17" t="s">
        <v>35</v>
      </c>
      <c r="G5" s="9" t="s">
        <v>71</v>
      </c>
      <c r="H5" t="s">
        <v>70</v>
      </c>
    </row>
    <row r="6" spans="1:8" ht="30" customHeight="1" thickBot="1">
      <c r="A6" s="100" t="s">
        <v>36</v>
      </c>
      <c r="B6" s="101"/>
      <c r="G6" s="10" t="s">
        <v>38</v>
      </c>
      <c r="H6">
        <v>1</v>
      </c>
    </row>
    <row r="7" spans="1:8" ht="30" customHeight="1" thickBot="1">
      <c r="A7" s="24" t="s">
        <v>37</v>
      </c>
      <c r="B7" s="64" t="s">
        <v>71</v>
      </c>
      <c r="G7" s="8" t="s">
        <v>39</v>
      </c>
      <c r="H7">
        <v>2</v>
      </c>
    </row>
    <row r="8" spans="1:8" ht="30" customHeight="1" thickBot="1">
      <c r="A8" s="23" t="s">
        <v>43</v>
      </c>
      <c r="B8" s="22">
        <v>2</v>
      </c>
      <c r="G8" s="7" t="s">
        <v>40</v>
      </c>
      <c r="H8">
        <v>3</v>
      </c>
    </row>
    <row r="9" spans="1:8" ht="30" customHeight="1" thickBot="1">
      <c r="A9" s="100" t="s">
        <v>44</v>
      </c>
      <c r="B9" s="101"/>
      <c r="G9" s="7" t="s">
        <v>41</v>
      </c>
      <c r="H9">
        <v>4</v>
      </c>
    </row>
    <row r="10" spans="1:8" ht="30" customHeight="1" thickBot="1">
      <c r="A10" s="25" t="s">
        <v>45</v>
      </c>
      <c r="B10" s="65" t="s">
        <v>71</v>
      </c>
      <c r="G10" s="7" t="s">
        <v>42</v>
      </c>
      <c r="H10">
        <v>5</v>
      </c>
    </row>
    <row r="11" spans="1:8" ht="30" customHeight="1" thickBot="1">
      <c r="A11" s="26" t="s">
        <v>43</v>
      </c>
      <c r="B11" s="22">
        <v>2</v>
      </c>
    </row>
    <row r="12" spans="1:8" ht="30" customHeight="1">
      <c r="A12" s="100" t="s">
        <v>48</v>
      </c>
      <c r="B12" s="101"/>
      <c r="G12" s="12"/>
    </row>
    <row r="13" spans="1:8" ht="30" customHeight="1" thickBot="1">
      <c r="A13" s="27" t="s">
        <v>49</v>
      </c>
      <c r="B13" s="65" t="s">
        <v>71</v>
      </c>
      <c r="G13" s="7" t="s">
        <v>71</v>
      </c>
      <c r="H13" t="s">
        <v>70</v>
      </c>
    </row>
    <row r="14" spans="1:8" ht="30" customHeight="1" thickBot="1">
      <c r="A14" s="26" t="s">
        <v>43</v>
      </c>
      <c r="B14" s="22">
        <v>1</v>
      </c>
      <c r="G14" s="7" t="s">
        <v>46</v>
      </c>
      <c r="H14">
        <v>2</v>
      </c>
    </row>
    <row r="15" spans="1:8" ht="30" customHeight="1" thickBot="1">
      <c r="A15" s="100" t="s">
        <v>53</v>
      </c>
      <c r="B15" s="101"/>
      <c r="G15" s="7" t="s">
        <v>47</v>
      </c>
      <c r="H15">
        <v>5</v>
      </c>
    </row>
    <row r="16" spans="1:8" ht="39" customHeight="1">
      <c r="A16" s="28" t="s">
        <v>54</v>
      </c>
      <c r="B16" s="64" t="s">
        <v>71</v>
      </c>
    </row>
    <row r="17" spans="1:8" ht="30" customHeight="1" thickBot="1">
      <c r="A17" s="15" t="s">
        <v>43</v>
      </c>
      <c r="B17" s="30">
        <v>1</v>
      </c>
      <c r="G17" s="7" t="s">
        <v>71</v>
      </c>
      <c r="H17" t="s">
        <v>70</v>
      </c>
    </row>
    <row r="18" spans="1:8" ht="30" customHeight="1" thickBot="1">
      <c r="A18" s="100" t="s">
        <v>58</v>
      </c>
      <c r="B18" s="101"/>
      <c r="G18" s="11" t="s">
        <v>50</v>
      </c>
      <c r="H18">
        <v>1</v>
      </c>
    </row>
    <row r="19" spans="1:8" ht="30" customHeight="1" thickBot="1">
      <c r="A19" s="29" t="s">
        <v>72</v>
      </c>
      <c r="B19" s="64" t="s">
        <v>71</v>
      </c>
      <c r="G19" s="11" t="s">
        <v>51</v>
      </c>
      <c r="H19">
        <v>3</v>
      </c>
    </row>
    <row r="20" spans="1:8" ht="30" customHeight="1" thickBot="1">
      <c r="A20" s="15" t="s">
        <v>43</v>
      </c>
      <c r="B20" s="30">
        <v>5</v>
      </c>
      <c r="G20" s="11" t="s">
        <v>52</v>
      </c>
      <c r="H20">
        <v>5</v>
      </c>
    </row>
    <row r="21" spans="1:8" ht="30" customHeight="1">
      <c r="A21" s="100" t="s">
        <v>61</v>
      </c>
      <c r="B21" s="101"/>
    </row>
    <row r="22" spans="1:8" ht="30" customHeight="1" thickBot="1">
      <c r="A22" s="29" t="s">
        <v>62</v>
      </c>
      <c r="B22" s="64" t="s">
        <v>71</v>
      </c>
      <c r="G22" s="7" t="s">
        <v>71</v>
      </c>
      <c r="H22" t="s">
        <v>70</v>
      </c>
    </row>
    <row r="23" spans="1:8" ht="30" customHeight="1" thickBot="1">
      <c r="A23" s="15" t="s">
        <v>43</v>
      </c>
      <c r="B23" s="30">
        <v>3</v>
      </c>
      <c r="G23" s="11" t="s">
        <v>55</v>
      </c>
      <c r="H23">
        <v>1</v>
      </c>
    </row>
    <row r="24" spans="1:8" ht="30" customHeight="1" thickBot="1">
      <c r="A24" s="19" t="s">
        <v>68</v>
      </c>
      <c r="B24" s="31">
        <f>IFERROR((B8+B11+B14+B17+B20+B23)/6,"-")</f>
        <v>2.3333333333333335</v>
      </c>
      <c r="G24" s="13" t="s">
        <v>56</v>
      </c>
      <c r="H24">
        <v>3</v>
      </c>
    </row>
    <row r="25" spans="1:8" ht="30" customHeight="1" thickBot="1">
      <c r="A25" s="111" t="s">
        <v>69</v>
      </c>
      <c r="B25" s="112"/>
      <c r="G25" s="11" t="s">
        <v>57</v>
      </c>
      <c r="H25">
        <v>5</v>
      </c>
    </row>
    <row r="26" spans="1:8" ht="9.75" customHeight="1" thickBot="1"/>
    <row r="27" spans="1:8" ht="30" customHeight="1" thickBot="1">
      <c r="A27" s="107" t="s">
        <v>78</v>
      </c>
      <c r="B27" s="108"/>
      <c r="G27" s="7" t="s">
        <v>71</v>
      </c>
      <c r="H27" t="s">
        <v>70</v>
      </c>
    </row>
    <row r="28" spans="1:8" ht="30" customHeight="1" thickBot="1">
      <c r="A28" s="100" t="s">
        <v>79</v>
      </c>
      <c r="B28" s="101"/>
      <c r="G28" s="11" t="s">
        <v>59</v>
      </c>
      <c r="H28">
        <v>1</v>
      </c>
    </row>
    <row r="29" spans="1:8" ht="66.75" customHeight="1" thickBot="1">
      <c r="A29" s="29" t="s">
        <v>80</v>
      </c>
      <c r="B29" s="64" t="s">
        <v>71</v>
      </c>
      <c r="G29" s="11" t="s">
        <v>60</v>
      </c>
      <c r="H29">
        <v>5</v>
      </c>
    </row>
    <row r="30" spans="1:8" ht="30" customHeight="1" thickBot="1">
      <c r="A30" s="15" t="s">
        <v>43</v>
      </c>
      <c r="B30" s="30">
        <v>2</v>
      </c>
    </row>
    <row r="31" spans="1:8" ht="30" customHeight="1" thickBot="1">
      <c r="A31" s="100" t="s">
        <v>81</v>
      </c>
      <c r="B31" s="101"/>
      <c r="G31" s="7" t="s">
        <v>71</v>
      </c>
      <c r="H31" t="s">
        <v>70</v>
      </c>
    </row>
    <row r="32" spans="1:8" ht="42" customHeight="1" thickBot="1">
      <c r="A32" s="29" t="s">
        <v>82</v>
      </c>
      <c r="B32" s="64" t="s">
        <v>71</v>
      </c>
      <c r="G32" s="11" t="s">
        <v>63</v>
      </c>
      <c r="H32">
        <v>1</v>
      </c>
    </row>
    <row r="33" spans="1:8" ht="43.5" customHeight="1" thickBot="1">
      <c r="A33" s="15" t="s">
        <v>43</v>
      </c>
      <c r="B33" s="30">
        <v>1</v>
      </c>
      <c r="G33" s="11" t="s">
        <v>64</v>
      </c>
      <c r="H33">
        <v>2</v>
      </c>
    </row>
    <row r="34" spans="1:8" ht="30" customHeight="1" thickBot="1">
      <c r="A34" s="100" t="s">
        <v>83</v>
      </c>
      <c r="B34" s="101"/>
      <c r="G34" s="11" t="s">
        <v>65</v>
      </c>
      <c r="H34">
        <v>3</v>
      </c>
    </row>
    <row r="35" spans="1:8" ht="30" customHeight="1" thickBot="1">
      <c r="A35" s="29" t="s">
        <v>84</v>
      </c>
      <c r="B35" s="64" t="s">
        <v>71</v>
      </c>
      <c r="G35" s="11" t="s">
        <v>66</v>
      </c>
      <c r="H35">
        <v>4</v>
      </c>
    </row>
    <row r="36" spans="1:8" ht="30" customHeight="1" thickBot="1">
      <c r="A36" s="15" t="s">
        <v>43</v>
      </c>
      <c r="B36" s="30">
        <v>1</v>
      </c>
      <c r="G36" s="11" t="s">
        <v>67</v>
      </c>
      <c r="H36">
        <v>5</v>
      </c>
    </row>
    <row r="37" spans="1:8" ht="30" customHeight="1">
      <c r="A37" s="100" t="s">
        <v>91</v>
      </c>
      <c r="B37" s="101"/>
    </row>
    <row r="38" spans="1:8" ht="30" customHeight="1" thickBot="1">
      <c r="A38" s="29" t="s">
        <v>92</v>
      </c>
      <c r="B38" s="64" t="s">
        <v>71</v>
      </c>
      <c r="G38" s="7" t="s">
        <v>71</v>
      </c>
      <c r="H38" t="s">
        <v>70</v>
      </c>
    </row>
    <row r="39" spans="1:8" ht="30" customHeight="1" thickBot="1">
      <c r="A39" s="15" t="s">
        <v>43</v>
      </c>
      <c r="B39" s="30">
        <v>3</v>
      </c>
      <c r="G39" s="7" t="s">
        <v>96</v>
      </c>
      <c r="H39">
        <v>1</v>
      </c>
    </row>
    <row r="40" spans="1:8" ht="30" customHeight="1" thickBot="1">
      <c r="A40" s="32" t="s">
        <v>93</v>
      </c>
      <c r="B40" s="31">
        <f>IFERROR((B30+B33+B36+B39)/4,"-")</f>
        <v>1.75</v>
      </c>
      <c r="G40" s="7" t="s">
        <v>97</v>
      </c>
      <c r="H40">
        <v>2</v>
      </c>
    </row>
    <row r="41" spans="1:8" ht="30" customHeight="1" thickBot="1">
      <c r="A41" s="111" t="s">
        <v>94</v>
      </c>
      <c r="B41" s="112"/>
      <c r="G41" s="7" t="s">
        <v>98</v>
      </c>
      <c r="H41">
        <v>3</v>
      </c>
    </row>
    <row r="42" spans="1:8" ht="30" customHeight="1" thickBot="1">
      <c r="A42" s="20"/>
      <c r="B42" s="20"/>
      <c r="G42" s="7" t="s">
        <v>99</v>
      </c>
      <c r="H42">
        <v>4</v>
      </c>
    </row>
    <row r="43" spans="1:8" ht="30" customHeight="1" thickBot="1">
      <c r="A43" s="107" t="s">
        <v>95</v>
      </c>
      <c r="B43" s="115"/>
      <c r="G43" s="7" t="s">
        <v>100</v>
      </c>
      <c r="H43">
        <v>5</v>
      </c>
    </row>
    <row r="44" spans="1:8" ht="30" customHeight="1" thickBot="1">
      <c r="A44" s="33" t="s">
        <v>108</v>
      </c>
      <c r="B44" s="31">
        <f>IF(OR(B8="-",B11="-",B14="-",B17="-",B20="-",B23="-",B30="-",B33="-",B36="-",B39="-"),"Presenti campi non compilati",IFERROR(B24*B40,"-"))</f>
        <v>4.0833333333333339</v>
      </c>
    </row>
    <row r="45" spans="1:8" ht="30" customHeight="1" thickBot="1">
      <c r="A45" s="34"/>
      <c r="B45" s="35"/>
    </row>
    <row r="46" spans="1:8" ht="30" customHeight="1" thickBot="1">
      <c r="A46" s="107" t="s">
        <v>112</v>
      </c>
      <c r="B46" s="115"/>
    </row>
    <row r="47" spans="1:8" ht="30" customHeight="1" thickBot="1">
      <c r="A47" s="113" t="s">
        <v>296</v>
      </c>
      <c r="B47" s="114"/>
    </row>
    <row r="48" spans="1:8" ht="12.75" customHeight="1" thickBot="1">
      <c r="G48" s="7" t="s">
        <v>71</v>
      </c>
      <c r="H48" t="s">
        <v>70</v>
      </c>
    </row>
    <row r="49" spans="7:8" ht="7.5" customHeight="1" thickBot="1">
      <c r="G49" s="7" t="s">
        <v>85</v>
      </c>
      <c r="H49">
        <v>0</v>
      </c>
    </row>
    <row r="50" spans="7:8" ht="30" customHeight="1" thickBot="1">
      <c r="G50" s="7" t="s">
        <v>86</v>
      </c>
      <c r="H50">
        <v>1</v>
      </c>
    </row>
    <row r="51" spans="7:8" ht="30" customHeight="1" thickBot="1">
      <c r="G51" s="7" t="s">
        <v>87</v>
      </c>
      <c r="H51">
        <v>2</v>
      </c>
    </row>
    <row r="52" spans="7:8" ht="30" customHeight="1" thickBot="1">
      <c r="G52" s="7" t="s">
        <v>88</v>
      </c>
      <c r="H52">
        <v>3</v>
      </c>
    </row>
    <row r="53" spans="7:8" ht="30" customHeight="1" thickBot="1">
      <c r="G53" s="7" t="s">
        <v>89</v>
      </c>
      <c r="H53">
        <v>4</v>
      </c>
    </row>
    <row r="54" spans="7:8" ht="30" customHeight="1" thickBot="1">
      <c r="G54" s="7" t="s">
        <v>90</v>
      </c>
      <c r="H54">
        <v>5</v>
      </c>
    </row>
    <row r="55" spans="7:8" ht="30" customHeight="1"/>
    <row r="56" spans="7:8" ht="30" customHeight="1" thickBot="1">
      <c r="G56" s="7" t="s">
        <v>71</v>
      </c>
      <c r="H56" t="s">
        <v>70</v>
      </c>
    </row>
    <row r="57" spans="7:8" ht="30" customHeight="1" thickBot="1">
      <c r="G57" s="7" t="s">
        <v>104</v>
      </c>
      <c r="H57">
        <v>1</v>
      </c>
    </row>
    <row r="58" spans="7:8" ht="30" customHeight="1" thickBot="1">
      <c r="G58" s="7" t="s">
        <v>105</v>
      </c>
      <c r="H58">
        <v>2</v>
      </c>
    </row>
    <row r="59" spans="7:8" ht="30" customHeight="1" thickBot="1">
      <c r="G59" s="7" t="s">
        <v>103</v>
      </c>
      <c r="H59">
        <v>3</v>
      </c>
    </row>
    <row r="60" spans="7:8" ht="30" customHeight="1" thickBot="1">
      <c r="G60" s="7" t="s">
        <v>106</v>
      </c>
      <c r="H60">
        <v>4</v>
      </c>
    </row>
    <row r="61" spans="7:8" ht="30" customHeight="1" thickBot="1">
      <c r="G61" s="7" t="s">
        <v>107</v>
      </c>
      <c r="H61">
        <v>5</v>
      </c>
    </row>
    <row r="62" spans="7:8" ht="30" customHeight="1"/>
    <row r="63" spans="7:8" ht="30" customHeight="1"/>
    <row r="64" spans="7:8" ht="30" customHeight="1"/>
    <row r="65" ht="30" customHeight="1"/>
    <row r="66" ht="30" customHeight="1"/>
    <row r="67" ht="30" customHeight="1"/>
    <row r="68" ht="30" customHeight="1"/>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74.xml><?xml version="1.0" encoding="utf-8"?>
<worksheet xmlns="http://schemas.openxmlformats.org/spreadsheetml/2006/main" xmlns:r="http://schemas.openxmlformats.org/officeDocument/2006/relationships">
  <dimension ref="A1:H68"/>
  <sheetViews>
    <sheetView topLeftCell="A31" zoomScaleNormal="100" zoomScaleSheetLayoutView="100" workbookViewId="0">
      <selection activeCell="A47" sqref="A47:B47"/>
    </sheetView>
  </sheetViews>
  <sheetFormatPr defaultColWidth="8.85546875" defaultRowHeight="15"/>
  <cols>
    <col min="1" max="1" width="85.7109375" customWidth="1"/>
    <col min="2" max="2" width="42" customWidth="1"/>
    <col min="3" max="3" width="5.42578125" customWidth="1"/>
    <col min="7" max="7" width="43.140625" hidden="1" customWidth="1"/>
    <col min="8" max="8" width="9.140625" hidden="1" customWidth="1"/>
  </cols>
  <sheetData>
    <row r="1" spans="1:8" ht="15.75" thickBot="1"/>
    <row r="2" spans="1:8" ht="24" customHeight="1" thickBot="1">
      <c r="A2" s="14" t="s">
        <v>73</v>
      </c>
      <c r="B2" s="18">
        <v>71</v>
      </c>
      <c r="D2" s="102" t="s">
        <v>74</v>
      </c>
      <c r="E2" s="103"/>
      <c r="F2" s="66" t="s">
        <v>30</v>
      </c>
      <c r="H2" t="s">
        <v>30</v>
      </c>
    </row>
    <row r="3" spans="1:8" ht="45" customHeight="1" thickBot="1">
      <c r="A3" s="109" t="s">
        <v>298</v>
      </c>
      <c r="B3" s="110"/>
      <c r="H3" t="s">
        <v>31</v>
      </c>
    </row>
    <row r="4" spans="1:8" ht="31.5" customHeight="1" thickBot="1">
      <c r="A4" s="107" t="s">
        <v>33</v>
      </c>
      <c r="B4" s="108"/>
      <c r="D4" s="104" t="s">
        <v>75</v>
      </c>
      <c r="E4" s="105"/>
      <c r="F4" s="106"/>
    </row>
    <row r="5" spans="1:8" ht="15.75" thickBot="1">
      <c r="A5" s="16" t="s">
        <v>34</v>
      </c>
      <c r="B5" s="17" t="s">
        <v>35</v>
      </c>
      <c r="G5" s="9" t="s">
        <v>71</v>
      </c>
      <c r="H5" t="s">
        <v>70</v>
      </c>
    </row>
    <row r="6" spans="1:8" ht="30" customHeight="1" thickBot="1">
      <c r="A6" s="100" t="s">
        <v>36</v>
      </c>
      <c r="B6" s="101"/>
      <c r="G6" s="10" t="s">
        <v>38</v>
      </c>
      <c r="H6">
        <v>1</v>
      </c>
    </row>
    <row r="7" spans="1:8" ht="30" customHeight="1" thickBot="1">
      <c r="A7" s="24" t="s">
        <v>37</v>
      </c>
      <c r="B7" s="64" t="s">
        <v>71</v>
      </c>
      <c r="G7" s="8" t="s">
        <v>39</v>
      </c>
      <c r="H7">
        <v>2</v>
      </c>
    </row>
    <row r="8" spans="1:8" ht="30" customHeight="1" thickBot="1">
      <c r="A8" s="23" t="s">
        <v>43</v>
      </c>
      <c r="B8" s="22">
        <v>2</v>
      </c>
      <c r="G8" s="7" t="s">
        <v>40</v>
      </c>
      <c r="H8">
        <v>3</v>
      </c>
    </row>
    <row r="9" spans="1:8" ht="30" customHeight="1" thickBot="1">
      <c r="A9" s="100" t="s">
        <v>44</v>
      </c>
      <c r="B9" s="101"/>
      <c r="G9" s="7" t="s">
        <v>41</v>
      </c>
      <c r="H9">
        <v>4</v>
      </c>
    </row>
    <row r="10" spans="1:8" ht="30" customHeight="1" thickBot="1">
      <c r="A10" s="25" t="s">
        <v>45</v>
      </c>
      <c r="B10" s="65" t="s">
        <v>71</v>
      </c>
      <c r="G10" s="7" t="s">
        <v>42</v>
      </c>
      <c r="H10">
        <v>5</v>
      </c>
    </row>
    <row r="11" spans="1:8" ht="30" customHeight="1" thickBot="1">
      <c r="A11" s="26" t="s">
        <v>43</v>
      </c>
      <c r="B11" s="22">
        <v>5</v>
      </c>
    </row>
    <row r="12" spans="1:8" ht="30" customHeight="1">
      <c r="A12" s="100" t="s">
        <v>48</v>
      </c>
      <c r="B12" s="101"/>
      <c r="G12" s="12"/>
    </row>
    <row r="13" spans="1:8" ht="30" customHeight="1" thickBot="1">
      <c r="A13" s="27" t="s">
        <v>49</v>
      </c>
      <c r="B13" s="65" t="s">
        <v>71</v>
      </c>
      <c r="G13" s="7" t="s">
        <v>71</v>
      </c>
      <c r="H13" t="s">
        <v>70</v>
      </c>
    </row>
    <row r="14" spans="1:8" ht="30" customHeight="1" thickBot="1">
      <c r="A14" s="26" t="s">
        <v>43</v>
      </c>
      <c r="B14" s="22">
        <v>3</v>
      </c>
      <c r="G14" s="7" t="s">
        <v>46</v>
      </c>
      <c r="H14">
        <v>2</v>
      </c>
    </row>
    <row r="15" spans="1:8" ht="30" customHeight="1" thickBot="1">
      <c r="A15" s="100" t="s">
        <v>53</v>
      </c>
      <c r="B15" s="101"/>
      <c r="G15" s="7" t="s">
        <v>47</v>
      </c>
      <c r="H15">
        <v>5</v>
      </c>
    </row>
    <row r="16" spans="1:8" ht="39" customHeight="1">
      <c r="A16" s="28" t="s">
        <v>54</v>
      </c>
      <c r="B16" s="64" t="s">
        <v>71</v>
      </c>
    </row>
    <row r="17" spans="1:8" ht="30" customHeight="1" thickBot="1">
      <c r="A17" s="15" t="s">
        <v>43</v>
      </c>
      <c r="B17" s="30">
        <v>5</v>
      </c>
      <c r="G17" s="7" t="s">
        <v>71</v>
      </c>
      <c r="H17" t="s">
        <v>70</v>
      </c>
    </row>
    <row r="18" spans="1:8" ht="30" customHeight="1" thickBot="1">
      <c r="A18" s="100" t="s">
        <v>58</v>
      </c>
      <c r="B18" s="101"/>
      <c r="G18" s="11" t="s">
        <v>50</v>
      </c>
      <c r="H18">
        <v>1</v>
      </c>
    </row>
    <row r="19" spans="1:8" ht="30" customHeight="1" thickBot="1">
      <c r="A19" s="29" t="s">
        <v>72</v>
      </c>
      <c r="B19" s="64" t="s">
        <v>71</v>
      </c>
      <c r="G19" s="11" t="s">
        <v>51</v>
      </c>
      <c r="H19">
        <v>3</v>
      </c>
    </row>
    <row r="20" spans="1:8" ht="30" customHeight="1" thickBot="1">
      <c r="A20" s="15" t="s">
        <v>43</v>
      </c>
      <c r="B20" s="30">
        <v>5</v>
      </c>
      <c r="G20" s="11" t="s">
        <v>52</v>
      </c>
      <c r="H20">
        <v>5</v>
      </c>
    </row>
    <row r="21" spans="1:8" ht="30" customHeight="1">
      <c r="A21" s="100" t="s">
        <v>61</v>
      </c>
      <c r="B21" s="101"/>
    </row>
    <row r="22" spans="1:8" ht="30" customHeight="1" thickBot="1">
      <c r="A22" s="29" t="s">
        <v>62</v>
      </c>
      <c r="B22" s="64" t="s">
        <v>71</v>
      </c>
      <c r="G22" s="7" t="s">
        <v>71</v>
      </c>
      <c r="H22" t="s">
        <v>70</v>
      </c>
    </row>
    <row r="23" spans="1:8" ht="30" customHeight="1" thickBot="1">
      <c r="A23" s="15" t="s">
        <v>43</v>
      </c>
      <c r="B23" s="30">
        <v>2</v>
      </c>
      <c r="G23" s="11" t="s">
        <v>55</v>
      </c>
      <c r="H23">
        <v>1</v>
      </c>
    </row>
    <row r="24" spans="1:8" ht="30" customHeight="1" thickBot="1">
      <c r="A24" s="19" t="s">
        <v>68</v>
      </c>
      <c r="B24" s="31">
        <f>IFERROR((B8+B11+B14+B17+B20+B23)/6,"-")</f>
        <v>3.6666666666666665</v>
      </c>
      <c r="G24" s="13" t="s">
        <v>56</v>
      </c>
      <c r="H24">
        <v>3</v>
      </c>
    </row>
    <row r="25" spans="1:8" ht="30" customHeight="1" thickBot="1">
      <c r="A25" s="111" t="s">
        <v>69</v>
      </c>
      <c r="B25" s="112"/>
      <c r="G25" s="11" t="s">
        <v>57</v>
      </c>
      <c r="H25">
        <v>5</v>
      </c>
    </row>
    <row r="26" spans="1:8" ht="9.75" customHeight="1" thickBot="1"/>
    <row r="27" spans="1:8" ht="30" customHeight="1" thickBot="1">
      <c r="A27" s="107" t="s">
        <v>78</v>
      </c>
      <c r="B27" s="108"/>
      <c r="G27" s="7" t="s">
        <v>71</v>
      </c>
      <c r="H27" t="s">
        <v>70</v>
      </c>
    </row>
    <row r="28" spans="1:8" ht="30" customHeight="1" thickBot="1">
      <c r="A28" s="100" t="s">
        <v>79</v>
      </c>
      <c r="B28" s="101"/>
      <c r="G28" s="11" t="s">
        <v>59</v>
      </c>
      <c r="H28">
        <v>1</v>
      </c>
    </row>
    <row r="29" spans="1:8" ht="66.75" customHeight="1" thickBot="1">
      <c r="A29" s="29" t="s">
        <v>80</v>
      </c>
      <c r="B29" s="64" t="s">
        <v>71</v>
      </c>
      <c r="G29" s="11" t="s">
        <v>60</v>
      </c>
      <c r="H29">
        <v>5</v>
      </c>
    </row>
    <row r="30" spans="1:8" ht="30" customHeight="1" thickBot="1">
      <c r="A30" s="15" t="s">
        <v>43</v>
      </c>
      <c r="B30" s="30">
        <v>1</v>
      </c>
    </row>
    <row r="31" spans="1:8" ht="30" customHeight="1" thickBot="1">
      <c r="A31" s="100" t="s">
        <v>81</v>
      </c>
      <c r="B31" s="101"/>
      <c r="G31" s="7" t="s">
        <v>71</v>
      </c>
      <c r="H31" t="s">
        <v>70</v>
      </c>
    </row>
    <row r="32" spans="1:8" ht="42" customHeight="1" thickBot="1">
      <c r="A32" s="29" t="s">
        <v>82</v>
      </c>
      <c r="B32" s="64" t="s">
        <v>71</v>
      </c>
      <c r="G32" s="11" t="s">
        <v>63</v>
      </c>
      <c r="H32">
        <v>1</v>
      </c>
    </row>
    <row r="33" spans="1:8" ht="43.5" customHeight="1" thickBot="1">
      <c r="A33" s="15" t="s">
        <v>43</v>
      </c>
      <c r="B33" s="30">
        <v>1</v>
      </c>
      <c r="G33" s="11" t="s">
        <v>64</v>
      </c>
      <c r="H33">
        <v>2</v>
      </c>
    </row>
    <row r="34" spans="1:8" ht="30" customHeight="1" thickBot="1">
      <c r="A34" s="100" t="s">
        <v>83</v>
      </c>
      <c r="B34" s="101"/>
      <c r="G34" s="11" t="s">
        <v>65</v>
      </c>
      <c r="H34">
        <v>3</v>
      </c>
    </row>
    <row r="35" spans="1:8" ht="30" customHeight="1" thickBot="1">
      <c r="A35" s="29" t="s">
        <v>84</v>
      </c>
      <c r="B35" s="64" t="s">
        <v>71</v>
      </c>
      <c r="G35" s="11" t="s">
        <v>66</v>
      </c>
      <c r="H35">
        <v>4</v>
      </c>
    </row>
    <row r="36" spans="1:8" ht="30" customHeight="1" thickBot="1">
      <c r="A36" s="15" t="s">
        <v>43</v>
      </c>
      <c r="B36" s="30">
        <v>1</v>
      </c>
      <c r="G36" s="11" t="s">
        <v>67</v>
      </c>
      <c r="H36">
        <v>5</v>
      </c>
    </row>
    <row r="37" spans="1:8" ht="30" customHeight="1">
      <c r="A37" s="100" t="s">
        <v>91</v>
      </c>
      <c r="B37" s="101"/>
    </row>
    <row r="38" spans="1:8" ht="30" customHeight="1" thickBot="1">
      <c r="A38" s="29" t="s">
        <v>92</v>
      </c>
      <c r="B38" s="64" t="s">
        <v>71</v>
      </c>
      <c r="G38" s="7" t="s">
        <v>71</v>
      </c>
      <c r="H38" t="s">
        <v>70</v>
      </c>
    </row>
    <row r="39" spans="1:8" ht="30" customHeight="1" thickBot="1">
      <c r="A39" s="15" t="s">
        <v>43</v>
      </c>
      <c r="B39" s="30">
        <v>2</v>
      </c>
      <c r="G39" s="7" t="s">
        <v>96</v>
      </c>
      <c r="H39">
        <v>1</v>
      </c>
    </row>
    <row r="40" spans="1:8" ht="30" customHeight="1" thickBot="1">
      <c r="A40" s="32" t="s">
        <v>93</v>
      </c>
      <c r="B40" s="31">
        <f>IFERROR((B30+B33+B36+B39)/4,"-")</f>
        <v>1.25</v>
      </c>
      <c r="G40" s="7" t="s">
        <v>97</v>
      </c>
      <c r="H40">
        <v>2</v>
      </c>
    </row>
    <row r="41" spans="1:8" ht="30" customHeight="1" thickBot="1">
      <c r="A41" s="111" t="s">
        <v>94</v>
      </c>
      <c r="B41" s="112"/>
      <c r="G41" s="7" t="s">
        <v>98</v>
      </c>
      <c r="H41">
        <v>3</v>
      </c>
    </row>
    <row r="42" spans="1:8" ht="30" customHeight="1" thickBot="1">
      <c r="A42" s="20"/>
      <c r="B42" s="20"/>
      <c r="G42" s="7" t="s">
        <v>99</v>
      </c>
      <c r="H42">
        <v>4</v>
      </c>
    </row>
    <row r="43" spans="1:8" ht="30" customHeight="1" thickBot="1">
      <c r="A43" s="107" t="s">
        <v>95</v>
      </c>
      <c r="B43" s="115"/>
      <c r="G43" s="7" t="s">
        <v>100</v>
      </c>
      <c r="H43">
        <v>5</v>
      </c>
    </row>
    <row r="44" spans="1:8" ht="30" customHeight="1" thickBot="1">
      <c r="A44" s="33" t="s">
        <v>108</v>
      </c>
      <c r="B44" s="31">
        <f>IF(OR(B8="-",B11="-",B14="-",B17="-",B20="-",B23="-",B30="-",B33="-",B36="-",B39="-"),"Presenti campi non compilati",IFERROR(B24*B40,"-"))</f>
        <v>4.583333333333333</v>
      </c>
    </row>
    <row r="45" spans="1:8" ht="30" customHeight="1" thickBot="1">
      <c r="A45" s="34"/>
      <c r="B45" s="35"/>
    </row>
    <row r="46" spans="1:8" ht="30" customHeight="1" thickBot="1">
      <c r="A46" s="107" t="s">
        <v>112</v>
      </c>
      <c r="B46" s="115"/>
    </row>
    <row r="47" spans="1:8" ht="30" customHeight="1" thickBot="1">
      <c r="A47" s="113" t="s">
        <v>296</v>
      </c>
      <c r="B47" s="114"/>
    </row>
    <row r="48" spans="1:8" ht="12.75" customHeight="1" thickBot="1">
      <c r="G48" s="7" t="s">
        <v>71</v>
      </c>
      <c r="H48" t="s">
        <v>70</v>
      </c>
    </row>
    <row r="49" spans="7:8" ht="7.5" customHeight="1" thickBot="1">
      <c r="G49" s="7" t="s">
        <v>85</v>
      </c>
      <c r="H49">
        <v>0</v>
      </c>
    </row>
    <row r="50" spans="7:8" ht="30" customHeight="1" thickBot="1">
      <c r="G50" s="7" t="s">
        <v>86</v>
      </c>
      <c r="H50">
        <v>1</v>
      </c>
    </row>
    <row r="51" spans="7:8" ht="30" customHeight="1" thickBot="1">
      <c r="G51" s="7" t="s">
        <v>87</v>
      </c>
      <c r="H51">
        <v>2</v>
      </c>
    </row>
    <row r="52" spans="7:8" ht="30" customHeight="1" thickBot="1">
      <c r="G52" s="7" t="s">
        <v>88</v>
      </c>
      <c r="H52">
        <v>3</v>
      </c>
    </row>
    <row r="53" spans="7:8" ht="30" customHeight="1" thickBot="1">
      <c r="G53" s="7" t="s">
        <v>89</v>
      </c>
      <c r="H53">
        <v>4</v>
      </c>
    </row>
    <row r="54" spans="7:8" ht="30" customHeight="1" thickBot="1">
      <c r="G54" s="7" t="s">
        <v>90</v>
      </c>
      <c r="H54">
        <v>5</v>
      </c>
    </row>
    <row r="55" spans="7:8" ht="30" customHeight="1"/>
    <row r="56" spans="7:8" ht="30" customHeight="1" thickBot="1">
      <c r="G56" s="7" t="s">
        <v>71</v>
      </c>
      <c r="H56" t="s">
        <v>70</v>
      </c>
    </row>
    <row r="57" spans="7:8" ht="30" customHeight="1" thickBot="1">
      <c r="G57" s="7" t="s">
        <v>104</v>
      </c>
      <c r="H57">
        <v>1</v>
      </c>
    </row>
    <row r="58" spans="7:8" ht="30" customHeight="1" thickBot="1">
      <c r="G58" s="7" t="s">
        <v>105</v>
      </c>
      <c r="H58">
        <v>2</v>
      </c>
    </row>
    <row r="59" spans="7:8" ht="30" customHeight="1" thickBot="1">
      <c r="G59" s="7" t="s">
        <v>103</v>
      </c>
      <c r="H59">
        <v>3</v>
      </c>
    </row>
    <row r="60" spans="7:8" ht="30" customHeight="1" thickBot="1">
      <c r="G60" s="7" t="s">
        <v>106</v>
      </c>
      <c r="H60">
        <v>4</v>
      </c>
    </row>
    <row r="61" spans="7:8" ht="30" customHeight="1" thickBot="1">
      <c r="G61" s="7" t="s">
        <v>107</v>
      </c>
      <c r="H61">
        <v>5</v>
      </c>
    </row>
    <row r="62" spans="7:8" ht="30" customHeight="1"/>
    <row r="63" spans="7:8" ht="30" customHeight="1"/>
    <row r="64" spans="7:8" ht="30" customHeight="1"/>
    <row r="65" ht="30" customHeight="1"/>
    <row r="66" ht="30" customHeight="1"/>
    <row r="67" ht="30" customHeight="1"/>
    <row r="68" ht="30" customHeight="1"/>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75.xml><?xml version="1.0" encoding="utf-8"?>
<worksheet xmlns="http://schemas.openxmlformats.org/spreadsheetml/2006/main" xmlns:r="http://schemas.openxmlformats.org/officeDocument/2006/relationships">
  <dimension ref="A1:H68"/>
  <sheetViews>
    <sheetView topLeftCell="A31" zoomScaleNormal="100" zoomScaleSheetLayoutView="100" workbookViewId="0">
      <selection activeCell="A47" sqref="A47:B47"/>
    </sheetView>
  </sheetViews>
  <sheetFormatPr defaultColWidth="8.85546875" defaultRowHeight="15"/>
  <cols>
    <col min="1" max="1" width="85.7109375" customWidth="1"/>
    <col min="2" max="2" width="42" customWidth="1"/>
    <col min="3" max="3" width="5.42578125" customWidth="1"/>
    <col min="7" max="7" width="43.140625" hidden="1" customWidth="1"/>
    <col min="8" max="8" width="9.140625" hidden="1" customWidth="1"/>
  </cols>
  <sheetData>
    <row r="1" spans="1:8" ht="15.75" thickBot="1"/>
    <row r="2" spans="1:8" ht="24" customHeight="1" thickBot="1">
      <c r="A2" s="14" t="s">
        <v>73</v>
      </c>
      <c r="B2" s="18">
        <v>72</v>
      </c>
      <c r="D2" s="102" t="s">
        <v>74</v>
      </c>
      <c r="E2" s="103"/>
      <c r="F2" s="66" t="s">
        <v>30</v>
      </c>
      <c r="H2" t="s">
        <v>30</v>
      </c>
    </row>
    <row r="3" spans="1:8" ht="45" customHeight="1" thickBot="1">
      <c r="A3" s="109" t="s">
        <v>300</v>
      </c>
      <c r="B3" s="110"/>
      <c r="H3" t="s">
        <v>31</v>
      </c>
    </row>
    <row r="4" spans="1:8" ht="31.5" customHeight="1" thickBot="1">
      <c r="A4" s="107" t="s">
        <v>33</v>
      </c>
      <c r="B4" s="108"/>
      <c r="D4" s="104" t="s">
        <v>75</v>
      </c>
      <c r="E4" s="105"/>
      <c r="F4" s="106"/>
    </row>
    <row r="5" spans="1:8" ht="15.75" thickBot="1">
      <c r="A5" s="16" t="s">
        <v>34</v>
      </c>
      <c r="B5" s="17" t="s">
        <v>35</v>
      </c>
      <c r="G5" s="9" t="s">
        <v>71</v>
      </c>
      <c r="H5" t="s">
        <v>70</v>
      </c>
    </row>
    <row r="6" spans="1:8" ht="30" customHeight="1" thickBot="1">
      <c r="A6" s="100" t="s">
        <v>36</v>
      </c>
      <c r="B6" s="101"/>
      <c r="G6" s="10" t="s">
        <v>38</v>
      </c>
      <c r="H6">
        <v>1</v>
      </c>
    </row>
    <row r="7" spans="1:8" ht="30" customHeight="1" thickBot="1">
      <c r="A7" s="24" t="s">
        <v>37</v>
      </c>
      <c r="B7" s="64" t="s">
        <v>71</v>
      </c>
      <c r="G7" s="8" t="s">
        <v>39</v>
      </c>
      <c r="H7">
        <v>2</v>
      </c>
    </row>
    <row r="8" spans="1:8" ht="30" customHeight="1" thickBot="1">
      <c r="A8" s="23" t="s">
        <v>43</v>
      </c>
      <c r="B8" s="22">
        <v>2</v>
      </c>
      <c r="G8" s="7" t="s">
        <v>40</v>
      </c>
      <c r="H8">
        <v>3</v>
      </c>
    </row>
    <row r="9" spans="1:8" ht="30" customHeight="1" thickBot="1">
      <c r="A9" s="100" t="s">
        <v>44</v>
      </c>
      <c r="B9" s="101"/>
      <c r="G9" s="7" t="s">
        <v>41</v>
      </c>
      <c r="H9">
        <v>4</v>
      </c>
    </row>
    <row r="10" spans="1:8" ht="30" customHeight="1" thickBot="1">
      <c r="A10" s="25" t="s">
        <v>45</v>
      </c>
      <c r="B10" s="65" t="s">
        <v>71</v>
      </c>
      <c r="G10" s="7" t="s">
        <v>42</v>
      </c>
      <c r="H10">
        <v>5</v>
      </c>
    </row>
    <row r="11" spans="1:8" ht="30" customHeight="1" thickBot="1">
      <c r="A11" s="26" t="s">
        <v>43</v>
      </c>
      <c r="B11" s="22">
        <v>5</v>
      </c>
    </row>
    <row r="12" spans="1:8" ht="30" customHeight="1">
      <c r="A12" s="100" t="s">
        <v>48</v>
      </c>
      <c r="B12" s="101"/>
      <c r="G12" s="12"/>
    </row>
    <row r="13" spans="1:8" ht="30" customHeight="1" thickBot="1">
      <c r="A13" s="27" t="s">
        <v>49</v>
      </c>
      <c r="B13" s="65" t="s">
        <v>71</v>
      </c>
      <c r="G13" s="7" t="s">
        <v>71</v>
      </c>
      <c r="H13" t="s">
        <v>70</v>
      </c>
    </row>
    <row r="14" spans="1:8" ht="30" customHeight="1" thickBot="1">
      <c r="A14" s="26" t="s">
        <v>43</v>
      </c>
      <c r="B14" s="22">
        <v>1</v>
      </c>
      <c r="G14" s="7" t="s">
        <v>46</v>
      </c>
      <c r="H14">
        <v>2</v>
      </c>
    </row>
    <row r="15" spans="1:8" ht="30" customHeight="1" thickBot="1">
      <c r="A15" s="100" t="s">
        <v>53</v>
      </c>
      <c r="B15" s="101"/>
      <c r="G15" s="7" t="s">
        <v>47</v>
      </c>
      <c r="H15">
        <v>5</v>
      </c>
    </row>
    <row r="16" spans="1:8" ht="39" customHeight="1">
      <c r="A16" s="28" t="s">
        <v>54</v>
      </c>
      <c r="B16" s="64" t="s">
        <v>71</v>
      </c>
    </row>
    <row r="17" spans="1:8" ht="30" customHeight="1" thickBot="1">
      <c r="A17" s="15" t="s">
        <v>43</v>
      </c>
      <c r="B17" s="30">
        <v>1</v>
      </c>
      <c r="G17" s="7" t="s">
        <v>71</v>
      </c>
      <c r="H17" t="s">
        <v>70</v>
      </c>
    </row>
    <row r="18" spans="1:8" ht="30" customHeight="1" thickBot="1">
      <c r="A18" s="100" t="s">
        <v>58</v>
      </c>
      <c r="B18" s="101"/>
      <c r="G18" s="11" t="s">
        <v>50</v>
      </c>
      <c r="H18">
        <v>1</v>
      </c>
    </row>
    <row r="19" spans="1:8" ht="30" customHeight="1" thickBot="1">
      <c r="A19" s="29" t="s">
        <v>72</v>
      </c>
      <c r="B19" s="64" t="s">
        <v>71</v>
      </c>
      <c r="G19" s="11" t="s">
        <v>51</v>
      </c>
      <c r="H19">
        <v>3</v>
      </c>
    </row>
    <row r="20" spans="1:8" ht="30" customHeight="1" thickBot="1">
      <c r="A20" s="15" t="s">
        <v>43</v>
      </c>
      <c r="B20" s="30">
        <v>5</v>
      </c>
      <c r="G20" s="11" t="s">
        <v>52</v>
      </c>
      <c r="H20">
        <v>5</v>
      </c>
    </row>
    <row r="21" spans="1:8" ht="30" customHeight="1">
      <c r="A21" s="100" t="s">
        <v>61</v>
      </c>
      <c r="B21" s="101"/>
    </row>
    <row r="22" spans="1:8" ht="30" customHeight="1" thickBot="1">
      <c r="A22" s="29" t="s">
        <v>62</v>
      </c>
      <c r="B22" s="64" t="s">
        <v>71</v>
      </c>
      <c r="G22" s="7" t="s">
        <v>71</v>
      </c>
      <c r="H22" t="s">
        <v>70</v>
      </c>
    </row>
    <row r="23" spans="1:8" ht="30" customHeight="1" thickBot="1">
      <c r="A23" s="15" t="s">
        <v>43</v>
      </c>
      <c r="B23" s="30">
        <v>5</v>
      </c>
      <c r="G23" s="11" t="s">
        <v>55</v>
      </c>
      <c r="H23">
        <v>1</v>
      </c>
    </row>
    <row r="24" spans="1:8" ht="30" customHeight="1" thickBot="1">
      <c r="A24" s="19" t="s">
        <v>68</v>
      </c>
      <c r="B24" s="31">
        <f>IFERROR((B8+B11+B14+B17+B20+B23)/6,"-")</f>
        <v>3.1666666666666665</v>
      </c>
      <c r="G24" s="13" t="s">
        <v>56</v>
      </c>
      <c r="H24">
        <v>3</v>
      </c>
    </row>
    <row r="25" spans="1:8" ht="30" customHeight="1" thickBot="1">
      <c r="A25" s="111" t="s">
        <v>69</v>
      </c>
      <c r="B25" s="112"/>
      <c r="G25" s="11" t="s">
        <v>57</v>
      </c>
      <c r="H25">
        <v>5</v>
      </c>
    </row>
    <row r="26" spans="1:8" ht="9.75" customHeight="1" thickBot="1"/>
    <row r="27" spans="1:8" ht="30" customHeight="1" thickBot="1">
      <c r="A27" s="107" t="s">
        <v>78</v>
      </c>
      <c r="B27" s="108"/>
      <c r="G27" s="7" t="s">
        <v>71</v>
      </c>
      <c r="H27" t="s">
        <v>70</v>
      </c>
    </row>
    <row r="28" spans="1:8" ht="30" customHeight="1" thickBot="1">
      <c r="A28" s="100" t="s">
        <v>79</v>
      </c>
      <c r="B28" s="101"/>
      <c r="G28" s="11" t="s">
        <v>59</v>
      </c>
      <c r="H28">
        <v>1</v>
      </c>
    </row>
    <row r="29" spans="1:8" ht="66.75" customHeight="1" thickBot="1">
      <c r="A29" s="29" t="s">
        <v>80</v>
      </c>
      <c r="B29" s="64" t="s">
        <v>71</v>
      </c>
      <c r="G29" s="11" t="s">
        <v>60</v>
      </c>
      <c r="H29">
        <v>5</v>
      </c>
    </row>
    <row r="30" spans="1:8" ht="30" customHeight="1" thickBot="1">
      <c r="A30" s="15" t="s">
        <v>43</v>
      </c>
      <c r="B30" s="30">
        <v>2</v>
      </c>
    </row>
    <row r="31" spans="1:8" ht="30" customHeight="1" thickBot="1">
      <c r="A31" s="100" t="s">
        <v>81</v>
      </c>
      <c r="B31" s="101"/>
      <c r="G31" s="7" t="s">
        <v>71</v>
      </c>
      <c r="H31" t="s">
        <v>70</v>
      </c>
    </row>
    <row r="32" spans="1:8" ht="42" customHeight="1" thickBot="1">
      <c r="A32" s="29" t="s">
        <v>82</v>
      </c>
      <c r="B32" s="64" t="s">
        <v>71</v>
      </c>
      <c r="G32" s="11" t="s">
        <v>63</v>
      </c>
      <c r="H32">
        <v>1</v>
      </c>
    </row>
    <row r="33" spans="1:8" ht="43.5" customHeight="1" thickBot="1">
      <c r="A33" s="15" t="s">
        <v>43</v>
      </c>
      <c r="B33" s="30">
        <v>1</v>
      </c>
      <c r="G33" s="11" t="s">
        <v>64</v>
      </c>
      <c r="H33">
        <v>2</v>
      </c>
    </row>
    <row r="34" spans="1:8" ht="30" customHeight="1" thickBot="1">
      <c r="A34" s="100" t="s">
        <v>83</v>
      </c>
      <c r="B34" s="101"/>
      <c r="G34" s="11" t="s">
        <v>65</v>
      </c>
      <c r="H34">
        <v>3</v>
      </c>
    </row>
    <row r="35" spans="1:8" ht="30" customHeight="1" thickBot="1">
      <c r="A35" s="29" t="s">
        <v>84</v>
      </c>
      <c r="B35" s="64" t="s">
        <v>71</v>
      </c>
      <c r="G35" s="11" t="s">
        <v>66</v>
      </c>
      <c r="H35">
        <v>4</v>
      </c>
    </row>
    <row r="36" spans="1:8" ht="30" customHeight="1" thickBot="1">
      <c r="A36" s="15" t="s">
        <v>43</v>
      </c>
      <c r="B36" s="30">
        <v>1</v>
      </c>
      <c r="G36" s="11" t="s">
        <v>67</v>
      </c>
      <c r="H36">
        <v>5</v>
      </c>
    </row>
    <row r="37" spans="1:8" ht="30" customHeight="1">
      <c r="A37" s="100" t="s">
        <v>91</v>
      </c>
      <c r="B37" s="101"/>
    </row>
    <row r="38" spans="1:8" ht="30" customHeight="1" thickBot="1">
      <c r="A38" s="29" t="s">
        <v>92</v>
      </c>
      <c r="B38" s="64" t="s">
        <v>71</v>
      </c>
      <c r="G38" s="7" t="s">
        <v>71</v>
      </c>
      <c r="H38" t="s">
        <v>70</v>
      </c>
    </row>
    <row r="39" spans="1:8" ht="30" customHeight="1" thickBot="1">
      <c r="A39" s="15" t="s">
        <v>43</v>
      </c>
      <c r="B39" s="30">
        <v>3</v>
      </c>
      <c r="G39" s="7" t="s">
        <v>96</v>
      </c>
      <c r="H39">
        <v>1</v>
      </c>
    </row>
    <row r="40" spans="1:8" ht="30" customHeight="1" thickBot="1">
      <c r="A40" s="32" t="s">
        <v>93</v>
      </c>
      <c r="B40" s="31">
        <f>IFERROR((B30+B33+B36+B39)/4,"-")</f>
        <v>1.75</v>
      </c>
      <c r="G40" s="7" t="s">
        <v>97</v>
      </c>
      <c r="H40">
        <v>2</v>
      </c>
    </row>
    <row r="41" spans="1:8" ht="30" customHeight="1" thickBot="1">
      <c r="A41" s="111" t="s">
        <v>94</v>
      </c>
      <c r="B41" s="112"/>
      <c r="G41" s="7" t="s">
        <v>98</v>
      </c>
      <c r="H41">
        <v>3</v>
      </c>
    </row>
    <row r="42" spans="1:8" ht="30" customHeight="1" thickBot="1">
      <c r="A42" s="20"/>
      <c r="B42" s="20"/>
      <c r="G42" s="7" t="s">
        <v>99</v>
      </c>
      <c r="H42">
        <v>4</v>
      </c>
    </row>
    <row r="43" spans="1:8" ht="30" customHeight="1" thickBot="1">
      <c r="A43" s="107" t="s">
        <v>95</v>
      </c>
      <c r="B43" s="115"/>
      <c r="G43" s="7" t="s">
        <v>100</v>
      </c>
      <c r="H43">
        <v>5</v>
      </c>
    </row>
    <row r="44" spans="1:8" ht="30" customHeight="1" thickBot="1">
      <c r="A44" s="33" t="s">
        <v>108</v>
      </c>
      <c r="B44" s="31">
        <f>IF(OR(B8="-",B11="-",B14="-",B17="-",B20="-",B23="-",B30="-",B33="-",B36="-",B39="-"),"Presenti campi non compilati",IFERROR(B24*B40,"-"))</f>
        <v>5.5416666666666661</v>
      </c>
    </row>
    <row r="45" spans="1:8" ht="30" customHeight="1" thickBot="1">
      <c r="A45" s="34"/>
      <c r="B45" s="35"/>
    </row>
    <row r="46" spans="1:8" ht="30" customHeight="1" thickBot="1">
      <c r="A46" s="107" t="s">
        <v>112</v>
      </c>
      <c r="B46" s="115"/>
    </row>
    <row r="47" spans="1:8" ht="62.25" customHeight="1" thickBot="1">
      <c r="A47" s="113" t="s">
        <v>301</v>
      </c>
      <c r="B47" s="114"/>
    </row>
    <row r="48" spans="1:8" ht="12.75" customHeight="1" thickBot="1">
      <c r="G48" s="7" t="s">
        <v>71</v>
      </c>
      <c r="H48" t="s">
        <v>70</v>
      </c>
    </row>
    <row r="49" spans="7:8" ht="7.5" customHeight="1" thickBot="1">
      <c r="G49" s="7" t="s">
        <v>85</v>
      </c>
      <c r="H49">
        <v>0</v>
      </c>
    </row>
    <row r="50" spans="7:8" ht="30" customHeight="1" thickBot="1">
      <c r="G50" s="7" t="s">
        <v>86</v>
      </c>
      <c r="H50">
        <v>1</v>
      </c>
    </row>
    <row r="51" spans="7:8" ht="30" customHeight="1" thickBot="1">
      <c r="G51" s="7" t="s">
        <v>87</v>
      </c>
      <c r="H51">
        <v>2</v>
      </c>
    </row>
    <row r="52" spans="7:8" ht="30" customHeight="1" thickBot="1">
      <c r="G52" s="7" t="s">
        <v>88</v>
      </c>
      <c r="H52">
        <v>3</v>
      </c>
    </row>
    <row r="53" spans="7:8" ht="30" customHeight="1" thickBot="1">
      <c r="G53" s="7" t="s">
        <v>89</v>
      </c>
      <c r="H53">
        <v>4</v>
      </c>
    </row>
    <row r="54" spans="7:8" ht="30" customHeight="1" thickBot="1">
      <c r="G54" s="7" t="s">
        <v>90</v>
      </c>
      <c r="H54">
        <v>5</v>
      </c>
    </row>
    <row r="55" spans="7:8" ht="30" customHeight="1"/>
    <row r="56" spans="7:8" ht="30" customHeight="1" thickBot="1">
      <c r="G56" s="7" t="s">
        <v>71</v>
      </c>
      <c r="H56" t="s">
        <v>70</v>
      </c>
    </row>
    <row r="57" spans="7:8" ht="30" customHeight="1" thickBot="1">
      <c r="G57" s="7" t="s">
        <v>104</v>
      </c>
      <c r="H57">
        <v>1</v>
      </c>
    </row>
    <row r="58" spans="7:8" ht="30" customHeight="1" thickBot="1">
      <c r="G58" s="7" t="s">
        <v>105</v>
      </c>
      <c r="H58">
        <v>2</v>
      </c>
    </row>
    <row r="59" spans="7:8" ht="30" customHeight="1" thickBot="1">
      <c r="G59" s="7" t="s">
        <v>103</v>
      </c>
      <c r="H59">
        <v>3</v>
      </c>
    </row>
    <row r="60" spans="7:8" ht="30" customHeight="1" thickBot="1">
      <c r="G60" s="7" t="s">
        <v>106</v>
      </c>
      <c r="H60">
        <v>4</v>
      </c>
    </row>
    <row r="61" spans="7:8" ht="30" customHeight="1" thickBot="1">
      <c r="G61" s="7" t="s">
        <v>107</v>
      </c>
      <c r="H61">
        <v>5</v>
      </c>
    </row>
    <row r="62" spans="7:8" ht="30" customHeight="1"/>
    <row r="63" spans="7:8" ht="30" customHeight="1"/>
    <row r="64" spans="7:8" ht="30" customHeight="1"/>
    <row r="65" ht="30" customHeight="1"/>
    <row r="66" ht="30" customHeight="1"/>
    <row r="67" ht="30" customHeight="1"/>
    <row r="68" ht="30" customHeight="1"/>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76.xml><?xml version="1.0" encoding="utf-8"?>
<worksheet xmlns="http://schemas.openxmlformats.org/spreadsheetml/2006/main" xmlns:r="http://schemas.openxmlformats.org/officeDocument/2006/relationships">
  <dimension ref="A1:H68"/>
  <sheetViews>
    <sheetView zoomScaleNormal="100" zoomScaleSheetLayoutView="100" workbookViewId="0">
      <selection activeCell="A47" sqref="A47:B47"/>
    </sheetView>
  </sheetViews>
  <sheetFormatPr defaultColWidth="8.85546875" defaultRowHeight="15"/>
  <cols>
    <col min="1" max="1" width="85.7109375" customWidth="1"/>
    <col min="2" max="2" width="42" customWidth="1"/>
    <col min="3" max="3" width="5.42578125" customWidth="1"/>
    <col min="7" max="7" width="43.140625" hidden="1" customWidth="1"/>
    <col min="8" max="8" width="9.140625" hidden="1" customWidth="1"/>
  </cols>
  <sheetData>
    <row r="1" spans="1:8" ht="15.75" thickBot="1"/>
    <row r="2" spans="1:8" ht="24" customHeight="1" thickBot="1">
      <c r="A2" s="14" t="s">
        <v>73</v>
      </c>
      <c r="B2" s="18">
        <v>73</v>
      </c>
      <c r="C2">
        <v>73</v>
      </c>
      <c r="D2" s="102" t="s">
        <v>74</v>
      </c>
      <c r="E2" s="103"/>
      <c r="F2" s="66" t="s">
        <v>30</v>
      </c>
      <c r="H2" t="s">
        <v>30</v>
      </c>
    </row>
    <row r="3" spans="1:8" ht="45" customHeight="1" thickBot="1">
      <c r="A3" s="109" t="s">
        <v>303</v>
      </c>
      <c r="B3" s="110"/>
      <c r="H3" t="s">
        <v>31</v>
      </c>
    </row>
    <row r="4" spans="1:8" ht="31.5" customHeight="1" thickBot="1">
      <c r="A4" s="107" t="s">
        <v>33</v>
      </c>
      <c r="B4" s="108"/>
      <c r="D4" s="104" t="s">
        <v>75</v>
      </c>
      <c r="E4" s="105"/>
      <c r="F4" s="106"/>
    </row>
    <row r="5" spans="1:8" ht="15.75" thickBot="1">
      <c r="A5" s="16" t="s">
        <v>34</v>
      </c>
      <c r="B5" s="17" t="s">
        <v>35</v>
      </c>
      <c r="G5" s="9" t="s">
        <v>71</v>
      </c>
      <c r="H5" t="s">
        <v>70</v>
      </c>
    </row>
    <row r="6" spans="1:8" ht="30" customHeight="1" thickBot="1">
      <c r="A6" s="100" t="s">
        <v>36</v>
      </c>
      <c r="B6" s="101"/>
      <c r="G6" s="10" t="s">
        <v>38</v>
      </c>
      <c r="H6">
        <v>1</v>
      </c>
    </row>
    <row r="7" spans="1:8" ht="30" customHeight="1" thickBot="1">
      <c r="A7" s="24" t="s">
        <v>37</v>
      </c>
      <c r="B7" s="64" t="s">
        <v>71</v>
      </c>
      <c r="G7" s="8" t="s">
        <v>39</v>
      </c>
      <c r="H7">
        <v>2</v>
      </c>
    </row>
    <row r="8" spans="1:8" ht="30" customHeight="1" thickBot="1">
      <c r="A8" s="23" t="s">
        <v>43</v>
      </c>
      <c r="B8" s="22">
        <v>1</v>
      </c>
      <c r="G8" s="7" t="s">
        <v>40</v>
      </c>
      <c r="H8">
        <v>3</v>
      </c>
    </row>
    <row r="9" spans="1:8" ht="30" customHeight="1" thickBot="1">
      <c r="A9" s="100" t="s">
        <v>44</v>
      </c>
      <c r="B9" s="101"/>
      <c r="G9" s="7" t="s">
        <v>41</v>
      </c>
      <c r="H9">
        <v>4</v>
      </c>
    </row>
    <row r="10" spans="1:8" ht="30" customHeight="1" thickBot="1">
      <c r="A10" s="25" t="s">
        <v>45</v>
      </c>
      <c r="B10" s="65" t="s">
        <v>71</v>
      </c>
      <c r="G10" s="7" t="s">
        <v>42</v>
      </c>
      <c r="H10">
        <v>5</v>
      </c>
    </row>
    <row r="11" spans="1:8" ht="30" customHeight="1" thickBot="1">
      <c r="A11" s="26" t="s">
        <v>43</v>
      </c>
      <c r="B11" s="22">
        <v>5</v>
      </c>
    </row>
    <row r="12" spans="1:8" ht="30" customHeight="1">
      <c r="A12" s="100" t="s">
        <v>48</v>
      </c>
      <c r="B12" s="101"/>
      <c r="G12" s="12"/>
    </row>
    <row r="13" spans="1:8" ht="30" customHeight="1" thickBot="1">
      <c r="A13" s="27" t="s">
        <v>49</v>
      </c>
      <c r="B13" s="65" t="s">
        <v>71</v>
      </c>
      <c r="G13" s="7" t="s">
        <v>71</v>
      </c>
      <c r="H13" t="s">
        <v>70</v>
      </c>
    </row>
    <row r="14" spans="1:8" ht="30" customHeight="1" thickBot="1">
      <c r="A14" s="26" t="s">
        <v>43</v>
      </c>
      <c r="B14" s="22">
        <v>1</v>
      </c>
      <c r="G14" s="7" t="s">
        <v>46</v>
      </c>
      <c r="H14">
        <v>2</v>
      </c>
    </row>
    <row r="15" spans="1:8" ht="30" customHeight="1" thickBot="1">
      <c r="A15" s="100" t="s">
        <v>53</v>
      </c>
      <c r="B15" s="101"/>
      <c r="G15" s="7" t="s">
        <v>47</v>
      </c>
      <c r="H15">
        <v>5</v>
      </c>
    </row>
    <row r="16" spans="1:8" ht="39" customHeight="1">
      <c r="A16" s="28" t="s">
        <v>54</v>
      </c>
      <c r="B16" s="64" t="s">
        <v>71</v>
      </c>
    </row>
    <row r="17" spans="1:8" ht="30" customHeight="1" thickBot="1">
      <c r="A17" s="15" t="s">
        <v>43</v>
      </c>
      <c r="B17" s="30">
        <v>5</v>
      </c>
      <c r="G17" s="7" t="s">
        <v>71</v>
      </c>
      <c r="H17" t="s">
        <v>70</v>
      </c>
    </row>
    <row r="18" spans="1:8" ht="30" customHeight="1" thickBot="1">
      <c r="A18" s="100" t="s">
        <v>58</v>
      </c>
      <c r="B18" s="101"/>
      <c r="G18" s="11" t="s">
        <v>50</v>
      </c>
      <c r="H18">
        <v>1</v>
      </c>
    </row>
    <row r="19" spans="1:8" ht="30" customHeight="1" thickBot="1">
      <c r="A19" s="29" t="s">
        <v>72</v>
      </c>
      <c r="B19" s="64" t="s">
        <v>71</v>
      </c>
      <c r="G19" s="11" t="s">
        <v>51</v>
      </c>
      <c r="H19">
        <v>3</v>
      </c>
    </row>
    <row r="20" spans="1:8" ht="30" customHeight="1" thickBot="1">
      <c r="A20" s="15" t="s">
        <v>43</v>
      </c>
      <c r="B20" s="30">
        <v>1</v>
      </c>
      <c r="G20" s="11" t="s">
        <v>52</v>
      </c>
      <c r="H20">
        <v>5</v>
      </c>
    </row>
    <row r="21" spans="1:8" ht="30" customHeight="1">
      <c r="A21" s="100" t="s">
        <v>61</v>
      </c>
      <c r="B21" s="101"/>
    </row>
    <row r="22" spans="1:8" ht="30" customHeight="1" thickBot="1">
      <c r="A22" s="29" t="s">
        <v>62</v>
      </c>
      <c r="B22" s="64" t="s">
        <v>71</v>
      </c>
      <c r="G22" s="7" t="s">
        <v>71</v>
      </c>
      <c r="H22" t="s">
        <v>70</v>
      </c>
    </row>
    <row r="23" spans="1:8" ht="30" customHeight="1" thickBot="1">
      <c r="A23" s="15" t="s">
        <v>43</v>
      </c>
      <c r="B23" s="30">
        <v>2</v>
      </c>
      <c r="G23" s="11" t="s">
        <v>55</v>
      </c>
      <c r="H23">
        <v>1</v>
      </c>
    </row>
    <row r="24" spans="1:8" ht="30" customHeight="1" thickBot="1">
      <c r="A24" s="19" t="s">
        <v>68</v>
      </c>
      <c r="B24" s="31">
        <v>2.5</v>
      </c>
      <c r="G24" s="13" t="s">
        <v>56</v>
      </c>
      <c r="H24">
        <v>3</v>
      </c>
    </row>
    <row r="25" spans="1:8" ht="30" customHeight="1" thickBot="1">
      <c r="A25" s="111" t="s">
        <v>69</v>
      </c>
      <c r="B25" s="112"/>
      <c r="G25" s="11" t="s">
        <v>57</v>
      </c>
      <c r="H25">
        <v>5</v>
      </c>
    </row>
    <row r="26" spans="1:8" ht="9.75" customHeight="1" thickBot="1"/>
    <row r="27" spans="1:8" ht="30" customHeight="1" thickBot="1">
      <c r="A27" s="107" t="s">
        <v>78</v>
      </c>
      <c r="B27" s="108"/>
      <c r="G27" s="7" t="s">
        <v>71</v>
      </c>
      <c r="H27" t="s">
        <v>70</v>
      </c>
    </row>
    <row r="28" spans="1:8" ht="30" customHeight="1" thickBot="1">
      <c r="A28" s="100" t="s">
        <v>79</v>
      </c>
      <c r="B28" s="101"/>
      <c r="G28" s="11" t="s">
        <v>59</v>
      </c>
      <c r="H28">
        <v>1</v>
      </c>
    </row>
    <row r="29" spans="1:8" ht="66.75" customHeight="1" thickBot="1">
      <c r="A29" s="29" t="s">
        <v>80</v>
      </c>
      <c r="B29" s="64" t="s">
        <v>71</v>
      </c>
      <c r="G29" s="11" t="s">
        <v>60</v>
      </c>
      <c r="H29">
        <v>5</v>
      </c>
    </row>
    <row r="30" spans="1:8" ht="30" customHeight="1" thickBot="1">
      <c r="A30" s="15" t="s">
        <v>43</v>
      </c>
      <c r="B30" s="30">
        <v>2</v>
      </c>
    </row>
    <row r="31" spans="1:8" ht="30" customHeight="1" thickBot="1">
      <c r="A31" s="100" t="s">
        <v>81</v>
      </c>
      <c r="B31" s="101"/>
      <c r="G31" s="7" t="s">
        <v>71</v>
      </c>
      <c r="H31" t="s">
        <v>70</v>
      </c>
    </row>
    <row r="32" spans="1:8" ht="42" customHeight="1" thickBot="1">
      <c r="A32" s="29" t="s">
        <v>82</v>
      </c>
      <c r="B32" s="64" t="s">
        <v>71</v>
      </c>
      <c r="G32" s="11" t="s">
        <v>63</v>
      </c>
      <c r="H32">
        <v>1</v>
      </c>
    </row>
    <row r="33" spans="1:8" ht="43.5" customHeight="1" thickBot="1">
      <c r="A33" s="15" t="s">
        <v>43</v>
      </c>
      <c r="B33" s="30">
        <v>1</v>
      </c>
      <c r="G33" s="11" t="s">
        <v>64</v>
      </c>
      <c r="H33">
        <v>2</v>
      </c>
    </row>
    <row r="34" spans="1:8" ht="30" customHeight="1" thickBot="1">
      <c r="A34" s="100" t="s">
        <v>83</v>
      </c>
      <c r="B34" s="101"/>
      <c r="G34" s="11" t="s">
        <v>65</v>
      </c>
      <c r="H34">
        <v>3</v>
      </c>
    </row>
    <row r="35" spans="1:8" ht="30" customHeight="1" thickBot="1">
      <c r="A35" s="29" t="s">
        <v>84</v>
      </c>
      <c r="B35" s="64" t="s">
        <v>71</v>
      </c>
      <c r="G35" s="11" t="s">
        <v>66</v>
      </c>
      <c r="H35">
        <v>4</v>
      </c>
    </row>
    <row r="36" spans="1:8" ht="30" customHeight="1" thickBot="1">
      <c r="A36" s="15" t="s">
        <v>43</v>
      </c>
      <c r="B36" s="30">
        <v>1</v>
      </c>
      <c r="G36" s="11" t="s">
        <v>67</v>
      </c>
      <c r="H36">
        <v>5</v>
      </c>
    </row>
    <row r="37" spans="1:8" ht="30" customHeight="1">
      <c r="A37" s="100" t="s">
        <v>91</v>
      </c>
      <c r="B37" s="101"/>
    </row>
    <row r="38" spans="1:8" ht="30" customHeight="1" thickBot="1">
      <c r="A38" s="29" t="s">
        <v>92</v>
      </c>
      <c r="B38" s="64" t="s">
        <v>71</v>
      </c>
      <c r="G38" s="7" t="s">
        <v>71</v>
      </c>
      <c r="H38" t="s">
        <v>70</v>
      </c>
    </row>
    <row r="39" spans="1:8" ht="30" customHeight="1" thickBot="1">
      <c r="A39" s="15" t="s">
        <v>43</v>
      </c>
      <c r="B39" s="30">
        <v>2</v>
      </c>
      <c r="G39" s="7" t="s">
        <v>96</v>
      </c>
      <c r="H39">
        <v>1</v>
      </c>
    </row>
    <row r="40" spans="1:8" ht="30" customHeight="1" thickBot="1">
      <c r="A40" s="32" t="s">
        <v>93</v>
      </c>
      <c r="B40" s="31">
        <f>IFERROR((B30+B33+B36+B39)/4,"-")</f>
        <v>1.5</v>
      </c>
      <c r="G40" s="7" t="s">
        <v>97</v>
      </c>
      <c r="H40">
        <v>2</v>
      </c>
    </row>
    <row r="41" spans="1:8" ht="30" customHeight="1" thickBot="1">
      <c r="A41" s="111" t="s">
        <v>94</v>
      </c>
      <c r="B41" s="112"/>
      <c r="G41" s="7" t="s">
        <v>98</v>
      </c>
      <c r="H41">
        <v>3</v>
      </c>
    </row>
    <row r="42" spans="1:8" ht="30" customHeight="1" thickBot="1">
      <c r="A42" s="20"/>
      <c r="B42" s="20"/>
      <c r="G42" s="7" t="s">
        <v>99</v>
      </c>
      <c r="H42">
        <v>4</v>
      </c>
    </row>
    <row r="43" spans="1:8" ht="30" customHeight="1" thickBot="1">
      <c r="A43" s="107" t="s">
        <v>95</v>
      </c>
      <c r="B43" s="115"/>
      <c r="G43" s="7" t="s">
        <v>100</v>
      </c>
      <c r="H43">
        <v>5</v>
      </c>
    </row>
    <row r="44" spans="1:8" ht="30" customHeight="1" thickBot="1">
      <c r="A44" s="33" t="s">
        <v>108</v>
      </c>
      <c r="B44" s="31">
        <f>IF(OR(B8="-",B11="-",B14="-",B17="-",B20="-",B23="-",B30="-",B33="-",B36="-",B39="-"),"Presenti campi non compilati",IFERROR(B24*B40,"-"))</f>
        <v>3.75</v>
      </c>
    </row>
    <row r="45" spans="1:8" ht="30" customHeight="1" thickBot="1">
      <c r="A45" s="34"/>
      <c r="B45" s="35"/>
    </row>
    <row r="46" spans="1:8" ht="30" customHeight="1" thickBot="1">
      <c r="A46" s="107" t="s">
        <v>112</v>
      </c>
      <c r="B46" s="115"/>
    </row>
    <row r="47" spans="1:8" ht="30" customHeight="1" thickBot="1">
      <c r="A47" s="113" t="s">
        <v>304</v>
      </c>
      <c r="B47" s="114"/>
    </row>
    <row r="48" spans="1:8" ht="12.75" customHeight="1" thickBot="1">
      <c r="G48" s="7" t="s">
        <v>71</v>
      </c>
      <c r="H48" t="s">
        <v>70</v>
      </c>
    </row>
    <row r="49" spans="7:8" ht="7.5" customHeight="1" thickBot="1">
      <c r="G49" s="7" t="s">
        <v>85</v>
      </c>
      <c r="H49">
        <v>0</v>
      </c>
    </row>
    <row r="50" spans="7:8" ht="30" customHeight="1" thickBot="1">
      <c r="G50" s="7" t="s">
        <v>86</v>
      </c>
      <c r="H50">
        <v>1</v>
      </c>
    </row>
    <row r="51" spans="7:8" ht="30" customHeight="1" thickBot="1">
      <c r="G51" s="7" t="s">
        <v>87</v>
      </c>
      <c r="H51">
        <v>2</v>
      </c>
    </row>
    <row r="52" spans="7:8" ht="30" customHeight="1" thickBot="1">
      <c r="G52" s="7" t="s">
        <v>88</v>
      </c>
      <c r="H52">
        <v>3</v>
      </c>
    </row>
    <row r="53" spans="7:8" ht="30" customHeight="1" thickBot="1">
      <c r="G53" s="7" t="s">
        <v>89</v>
      </c>
      <c r="H53">
        <v>4</v>
      </c>
    </row>
    <row r="54" spans="7:8" ht="30" customHeight="1" thickBot="1">
      <c r="G54" s="7" t="s">
        <v>90</v>
      </c>
      <c r="H54">
        <v>5</v>
      </c>
    </row>
    <row r="55" spans="7:8" ht="30" customHeight="1"/>
    <row r="56" spans="7:8" ht="30" customHeight="1" thickBot="1">
      <c r="G56" s="7" t="s">
        <v>71</v>
      </c>
      <c r="H56" t="s">
        <v>70</v>
      </c>
    </row>
    <row r="57" spans="7:8" ht="30" customHeight="1" thickBot="1">
      <c r="G57" s="7" t="s">
        <v>104</v>
      </c>
      <c r="H57">
        <v>1</v>
      </c>
    </row>
    <row r="58" spans="7:8" ht="30" customHeight="1" thickBot="1">
      <c r="G58" s="7" t="s">
        <v>105</v>
      </c>
      <c r="H58">
        <v>2</v>
      </c>
    </row>
    <row r="59" spans="7:8" ht="30" customHeight="1" thickBot="1">
      <c r="G59" s="7" t="s">
        <v>103</v>
      </c>
      <c r="H59">
        <v>3</v>
      </c>
    </row>
    <row r="60" spans="7:8" ht="30" customHeight="1" thickBot="1">
      <c r="G60" s="7" t="s">
        <v>106</v>
      </c>
      <c r="H60">
        <v>4</v>
      </c>
    </row>
    <row r="61" spans="7:8" ht="30" customHeight="1" thickBot="1">
      <c r="G61" s="7" t="s">
        <v>107</v>
      </c>
      <c r="H61">
        <v>5</v>
      </c>
    </row>
    <row r="62" spans="7:8" ht="30" customHeight="1"/>
    <row r="63" spans="7:8" ht="30" customHeight="1"/>
    <row r="64" spans="7:8" ht="30" customHeight="1"/>
    <row r="65" ht="30" customHeight="1"/>
    <row r="66" ht="30" customHeight="1"/>
    <row r="67" ht="30" customHeight="1"/>
    <row r="68" ht="30" customHeight="1"/>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77.xml><?xml version="1.0" encoding="utf-8"?>
<worksheet xmlns="http://schemas.openxmlformats.org/spreadsheetml/2006/main" xmlns:r="http://schemas.openxmlformats.org/officeDocument/2006/relationships">
  <dimension ref="A1:H68"/>
  <sheetViews>
    <sheetView topLeftCell="A34" zoomScaleNormal="100" zoomScaleSheetLayoutView="100" workbookViewId="0">
      <selection activeCell="B44" sqref="B44"/>
    </sheetView>
  </sheetViews>
  <sheetFormatPr defaultColWidth="8.85546875" defaultRowHeight="15"/>
  <cols>
    <col min="1" max="1" width="85.7109375" customWidth="1"/>
    <col min="2" max="2" width="42" customWidth="1"/>
    <col min="3" max="3" width="5.42578125" customWidth="1"/>
    <col min="7" max="7" width="43.140625" hidden="1" customWidth="1"/>
    <col min="8" max="8" width="9.140625" hidden="1" customWidth="1"/>
  </cols>
  <sheetData>
    <row r="1" spans="1:8" ht="15.75" thickBot="1"/>
    <row r="2" spans="1:8" ht="24" customHeight="1" thickBot="1">
      <c r="A2" s="14" t="s">
        <v>73</v>
      </c>
      <c r="B2" s="18">
        <v>74</v>
      </c>
      <c r="D2" s="102" t="s">
        <v>74</v>
      </c>
      <c r="E2" s="103"/>
      <c r="F2" s="66" t="s">
        <v>30</v>
      </c>
      <c r="H2" t="s">
        <v>30</v>
      </c>
    </row>
    <row r="3" spans="1:8" ht="45" customHeight="1" thickBot="1">
      <c r="A3" s="109" t="s">
        <v>306</v>
      </c>
      <c r="B3" s="110"/>
      <c r="H3" t="s">
        <v>31</v>
      </c>
    </row>
    <row r="4" spans="1:8" ht="31.5" customHeight="1" thickBot="1">
      <c r="A4" s="107" t="s">
        <v>33</v>
      </c>
      <c r="B4" s="108"/>
      <c r="D4" s="104" t="s">
        <v>75</v>
      </c>
      <c r="E4" s="105"/>
      <c r="F4" s="106"/>
    </row>
    <row r="5" spans="1:8" ht="15.75" thickBot="1">
      <c r="A5" s="16" t="s">
        <v>34</v>
      </c>
      <c r="B5" s="17" t="s">
        <v>35</v>
      </c>
      <c r="G5" s="9" t="s">
        <v>71</v>
      </c>
      <c r="H5" t="s">
        <v>70</v>
      </c>
    </row>
    <row r="6" spans="1:8" ht="30" customHeight="1" thickBot="1">
      <c r="A6" s="100" t="s">
        <v>36</v>
      </c>
      <c r="B6" s="101"/>
      <c r="G6" s="10" t="s">
        <v>38</v>
      </c>
      <c r="H6">
        <v>1</v>
      </c>
    </row>
    <row r="7" spans="1:8" ht="30" customHeight="1" thickBot="1">
      <c r="A7" s="24" t="s">
        <v>37</v>
      </c>
      <c r="B7" s="64" t="s">
        <v>71</v>
      </c>
      <c r="G7" s="8" t="s">
        <v>39</v>
      </c>
      <c r="H7">
        <v>2</v>
      </c>
    </row>
    <row r="8" spans="1:8" ht="30" customHeight="1" thickBot="1">
      <c r="A8" s="23" t="s">
        <v>43</v>
      </c>
      <c r="B8" s="22">
        <v>1</v>
      </c>
      <c r="G8" s="7" t="s">
        <v>40</v>
      </c>
      <c r="H8">
        <v>3</v>
      </c>
    </row>
    <row r="9" spans="1:8" ht="30" customHeight="1" thickBot="1">
      <c r="A9" s="100" t="s">
        <v>44</v>
      </c>
      <c r="B9" s="101"/>
      <c r="G9" s="7" t="s">
        <v>41</v>
      </c>
      <c r="H9">
        <v>4</v>
      </c>
    </row>
    <row r="10" spans="1:8" ht="30" customHeight="1" thickBot="1">
      <c r="A10" s="25" t="s">
        <v>45</v>
      </c>
      <c r="B10" s="65" t="s">
        <v>71</v>
      </c>
      <c r="G10" s="7" t="s">
        <v>42</v>
      </c>
      <c r="H10">
        <v>5</v>
      </c>
    </row>
    <row r="11" spans="1:8" ht="30" customHeight="1" thickBot="1">
      <c r="A11" s="26" t="s">
        <v>43</v>
      </c>
      <c r="B11" s="22">
        <v>5</v>
      </c>
    </row>
    <row r="12" spans="1:8" ht="30" customHeight="1">
      <c r="A12" s="100" t="s">
        <v>48</v>
      </c>
      <c r="B12" s="101"/>
      <c r="G12" s="12"/>
    </row>
    <row r="13" spans="1:8" ht="30" customHeight="1" thickBot="1">
      <c r="A13" s="27" t="s">
        <v>49</v>
      </c>
      <c r="B13" s="65" t="s">
        <v>71</v>
      </c>
      <c r="G13" s="7" t="s">
        <v>71</v>
      </c>
      <c r="H13" t="s">
        <v>70</v>
      </c>
    </row>
    <row r="14" spans="1:8" ht="30" customHeight="1" thickBot="1">
      <c r="A14" s="26" t="s">
        <v>43</v>
      </c>
      <c r="B14" s="22">
        <v>1</v>
      </c>
      <c r="G14" s="7" t="s">
        <v>46</v>
      </c>
      <c r="H14">
        <v>2</v>
      </c>
    </row>
    <row r="15" spans="1:8" ht="30" customHeight="1" thickBot="1">
      <c r="A15" s="100" t="s">
        <v>53</v>
      </c>
      <c r="B15" s="101"/>
      <c r="G15" s="7" t="s">
        <v>47</v>
      </c>
      <c r="H15">
        <v>5</v>
      </c>
    </row>
    <row r="16" spans="1:8" ht="39" customHeight="1">
      <c r="A16" s="28" t="s">
        <v>54</v>
      </c>
      <c r="B16" s="64" t="s">
        <v>71</v>
      </c>
    </row>
    <row r="17" spans="1:8" ht="30" customHeight="1" thickBot="1">
      <c r="A17" s="15" t="s">
        <v>43</v>
      </c>
      <c r="B17" s="30">
        <v>3</v>
      </c>
      <c r="G17" s="7" t="s">
        <v>71</v>
      </c>
      <c r="H17" t="s">
        <v>70</v>
      </c>
    </row>
    <row r="18" spans="1:8" ht="30" customHeight="1" thickBot="1">
      <c r="A18" s="100" t="s">
        <v>58</v>
      </c>
      <c r="B18" s="101"/>
      <c r="G18" s="11" t="s">
        <v>50</v>
      </c>
      <c r="H18">
        <v>1</v>
      </c>
    </row>
    <row r="19" spans="1:8" ht="30" customHeight="1" thickBot="1">
      <c r="A19" s="29" t="s">
        <v>72</v>
      </c>
      <c r="B19" s="64" t="s">
        <v>71</v>
      </c>
      <c r="G19" s="11" t="s">
        <v>51</v>
      </c>
      <c r="H19">
        <v>3</v>
      </c>
    </row>
    <row r="20" spans="1:8" ht="30" customHeight="1" thickBot="1">
      <c r="A20" s="15" t="s">
        <v>43</v>
      </c>
      <c r="B20" s="30">
        <v>5</v>
      </c>
      <c r="G20" s="11" t="s">
        <v>52</v>
      </c>
      <c r="H20">
        <v>5</v>
      </c>
    </row>
    <row r="21" spans="1:8" ht="30" customHeight="1">
      <c r="A21" s="100" t="s">
        <v>61</v>
      </c>
      <c r="B21" s="101"/>
    </row>
    <row r="22" spans="1:8" ht="30" customHeight="1" thickBot="1">
      <c r="A22" s="29" t="s">
        <v>62</v>
      </c>
      <c r="B22" s="64" t="s">
        <v>71</v>
      </c>
      <c r="G22" s="7" t="s">
        <v>71</v>
      </c>
      <c r="H22" t="s">
        <v>70</v>
      </c>
    </row>
    <row r="23" spans="1:8" ht="30" customHeight="1" thickBot="1">
      <c r="A23" s="15" t="s">
        <v>43</v>
      </c>
      <c r="B23" s="30">
        <v>2</v>
      </c>
      <c r="G23" s="11" t="s">
        <v>55</v>
      </c>
      <c r="H23">
        <v>1</v>
      </c>
    </row>
    <row r="24" spans="1:8" ht="30" customHeight="1" thickBot="1">
      <c r="A24" s="19" t="s">
        <v>68</v>
      </c>
      <c r="B24" s="31">
        <f>IFERROR((B8+B11+B14+B17+B20+B23)/6,"-")</f>
        <v>2.8333333333333335</v>
      </c>
      <c r="G24" s="13" t="s">
        <v>56</v>
      </c>
      <c r="H24">
        <v>3</v>
      </c>
    </row>
    <row r="25" spans="1:8" ht="30" customHeight="1" thickBot="1">
      <c r="A25" s="111" t="s">
        <v>69</v>
      </c>
      <c r="B25" s="112"/>
      <c r="G25" s="11" t="s">
        <v>57</v>
      </c>
      <c r="H25">
        <v>5</v>
      </c>
    </row>
    <row r="26" spans="1:8" ht="9.75" customHeight="1" thickBot="1"/>
    <row r="27" spans="1:8" ht="30" customHeight="1" thickBot="1">
      <c r="A27" s="107" t="s">
        <v>78</v>
      </c>
      <c r="B27" s="108"/>
      <c r="G27" s="7" t="s">
        <v>71</v>
      </c>
      <c r="H27" t="s">
        <v>70</v>
      </c>
    </row>
    <row r="28" spans="1:8" ht="30" customHeight="1" thickBot="1">
      <c r="A28" s="100" t="s">
        <v>79</v>
      </c>
      <c r="B28" s="101"/>
      <c r="G28" s="11" t="s">
        <v>59</v>
      </c>
      <c r="H28">
        <v>1</v>
      </c>
    </row>
    <row r="29" spans="1:8" ht="66.75" customHeight="1" thickBot="1">
      <c r="A29" s="29" t="s">
        <v>80</v>
      </c>
      <c r="B29" s="64" t="s">
        <v>71</v>
      </c>
      <c r="G29" s="11" t="s">
        <v>60</v>
      </c>
      <c r="H29">
        <v>5</v>
      </c>
    </row>
    <row r="30" spans="1:8" ht="30" customHeight="1" thickBot="1">
      <c r="A30" s="15" t="s">
        <v>43</v>
      </c>
      <c r="B30" s="30">
        <v>1</v>
      </c>
    </row>
    <row r="31" spans="1:8" ht="30" customHeight="1" thickBot="1">
      <c r="A31" s="100" t="s">
        <v>81</v>
      </c>
      <c r="B31" s="101"/>
      <c r="G31" s="7" t="s">
        <v>71</v>
      </c>
      <c r="H31" t="s">
        <v>70</v>
      </c>
    </row>
    <row r="32" spans="1:8" ht="42" customHeight="1" thickBot="1">
      <c r="A32" s="29" t="s">
        <v>82</v>
      </c>
      <c r="B32" s="64" t="s">
        <v>71</v>
      </c>
      <c r="G32" s="11" t="s">
        <v>63</v>
      </c>
      <c r="H32">
        <v>1</v>
      </c>
    </row>
    <row r="33" spans="1:8" ht="43.5" customHeight="1" thickBot="1">
      <c r="A33" s="15" t="s">
        <v>43</v>
      </c>
      <c r="B33" s="30">
        <v>1</v>
      </c>
      <c r="G33" s="11" t="s">
        <v>64</v>
      </c>
      <c r="H33">
        <v>2</v>
      </c>
    </row>
    <row r="34" spans="1:8" ht="30" customHeight="1" thickBot="1">
      <c r="A34" s="100" t="s">
        <v>83</v>
      </c>
      <c r="B34" s="101"/>
      <c r="G34" s="11" t="s">
        <v>65</v>
      </c>
      <c r="H34">
        <v>3</v>
      </c>
    </row>
    <row r="35" spans="1:8" ht="30" customHeight="1" thickBot="1">
      <c r="A35" s="29" t="s">
        <v>84</v>
      </c>
      <c r="B35" s="64" t="s">
        <v>71</v>
      </c>
      <c r="G35" s="11" t="s">
        <v>66</v>
      </c>
      <c r="H35">
        <v>4</v>
      </c>
    </row>
    <row r="36" spans="1:8" ht="30" customHeight="1" thickBot="1">
      <c r="A36" s="15" t="s">
        <v>43</v>
      </c>
      <c r="B36" s="30">
        <v>1</v>
      </c>
      <c r="G36" s="11" t="s">
        <v>67</v>
      </c>
      <c r="H36">
        <v>5</v>
      </c>
    </row>
    <row r="37" spans="1:8" ht="30" customHeight="1">
      <c r="A37" s="100" t="s">
        <v>91</v>
      </c>
      <c r="B37" s="101"/>
    </row>
    <row r="38" spans="1:8" ht="30" customHeight="1" thickBot="1">
      <c r="A38" s="29" t="s">
        <v>92</v>
      </c>
      <c r="B38" s="64" t="s">
        <v>71</v>
      </c>
      <c r="G38" s="7" t="s">
        <v>71</v>
      </c>
      <c r="H38" t="s">
        <v>70</v>
      </c>
    </row>
    <row r="39" spans="1:8" ht="30" customHeight="1" thickBot="1">
      <c r="A39" s="15" t="s">
        <v>43</v>
      </c>
      <c r="B39" s="30">
        <v>2</v>
      </c>
      <c r="G39" s="7" t="s">
        <v>96</v>
      </c>
      <c r="H39">
        <v>1</v>
      </c>
    </row>
    <row r="40" spans="1:8" ht="30" customHeight="1" thickBot="1">
      <c r="A40" s="32" t="s">
        <v>93</v>
      </c>
      <c r="B40" s="31">
        <v>1.25</v>
      </c>
      <c r="G40" s="7" t="s">
        <v>97</v>
      </c>
      <c r="H40">
        <v>2</v>
      </c>
    </row>
    <row r="41" spans="1:8" ht="30" customHeight="1" thickBot="1">
      <c r="A41" s="111" t="s">
        <v>94</v>
      </c>
      <c r="B41" s="112"/>
      <c r="G41" s="7" t="s">
        <v>98</v>
      </c>
      <c r="H41">
        <v>3</v>
      </c>
    </row>
    <row r="42" spans="1:8" ht="30" customHeight="1" thickBot="1">
      <c r="A42" s="20"/>
      <c r="B42" s="20"/>
      <c r="G42" s="7" t="s">
        <v>99</v>
      </c>
      <c r="H42">
        <v>4</v>
      </c>
    </row>
    <row r="43" spans="1:8" ht="30" customHeight="1" thickBot="1">
      <c r="A43" s="107" t="s">
        <v>95</v>
      </c>
      <c r="B43" s="115"/>
      <c r="G43" s="7" t="s">
        <v>100</v>
      </c>
      <c r="H43">
        <v>5</v>
      </c>
    </row>
    <row r="44" spans="1:8" ht="30" customHeight="1" thickBot="1">
      <c r="A44" s="33" t="s">
        <v>108</v>
      </c>
      <c r="B44" s="31">
        <v>3.54</v>
      </c>
    </row>
    <row r="45" spans="1:8" ht="30" customHeight="1" thickBot="1">
      <c r="A45" s="34"/>
      <c r="B45" s="35"/>
    </row>
    <row r="46" spans="1:8" ht="30" customHeight="1" thickBot="1">
      <c r="A46" s="107" t="s">
        <v>112</v>
      </c>
      <c r="B46" s="115"/>
    </row>
    <row r="47" spans="1:8" ht="30" customHeight="1" thickBot="1">
      <c r="A47" s="113" t="s">
        <v>307</v>
      </c>
      <c r="B47" s="114"/>
    </row>
    <row r="48" spans="1:8" ht="12.75" customHeight="1" thickBot="1">
      <c r="G48" s="7" t="s">
        <v>71</v>
      </c>
      <c r="H48" t="s">
        <v>70</v>
      </c>
    </row>
    <row r="49" spans="7:8" ht="7.5" customHeight="1" thickBot="1">
      <c r="G49" s="7" t="s">
        <v>85</v>
      </c>
      <c r="H49">
        <v>0</v>
      </c>
    </row>
    <row r="50" spans="7:8" ht="30" customHeight="1" thickBot="1">
      <c r="G50" s="7" t="s">
        <v>86</v>
      </c>
      <c r="H50">
        <v>1</v>
      </c>
    </row>
    <row r="51" spans="7:8" ht="30" customHeight="1" thickBot="1">
      <c r="G51" s="7" t="s">
        <v>87</v>
      </c>
      <c r="H51">
        <v>2</v>
      </c>
    </row>
    <row r="52" spans="7:8" ht="30" customHeight="1" thickBot="1">
      <c r="G52" s="7" t="s">
        <v>88</v>
      </c>
      <c r="H52">
        <v>3</v>
      </c>
    </row>
    <row r="53" spans="7:8" ht="30" customHeight="1" thickBot="1">
      <c r="G53" s="7" t="s">
        <v>89</v>
      </c>
      <c r="H53">
        <v>4</v>
      </c>
    </row>
    <row r="54" spans="7:8" ht="30" customHeight="1" thickBot="1">
      <c r="G54" s="7" t="s">
        <v>90</v>
      </c>
      <c r="H54">
        <v>5</v>
      </c>
    </row>
    <row r="55" spans="7:8" ht="30" customHeight="1"/>
    <row r="56" spans="7:8" ht="30" customHeight="1" thickBot="1">
      <c r="G56" s="7" t="s">
        <v>71</v>
      </c>
      <c r="H56" t="s">
        <v>70</v>
      </c>
    </row>
    <row r="57" spans="7:8" ht="30" customHeight="1" thickBot="1">
      <c r="G57" s="7" t="s">
        <v>104</v>
      </c>
      <c r="H57">
        <v>1</v>
      </c>
    </row>
    <row r="58" spans="7:8" ht="30" customHeight="1" thickBot="1">
      <c r="G58" s="7" t="s">
        <v>105</v>
      </c>
      <c r="H58">
        <v>2</v>
      </c>
    </row>
    <row r="59" spans="7:8" ht="30" customHeight="1" thickBot="1">
      <c r="G59" s="7" t="s">
        <v>103</v>
      </c>
      <c r="H59">
        <v>3</v>
      </c>
    </row>
    <row r="60" spans="7:8" ht="30" customHeight="1" thickBot="1">
      <c r="G60" s="7" t="s">
        <v>106</v>
      </c>
      <c r="H60">
        <v>4</v>
      </c>
    </row>
    <row r="61" spans="7:8" ht="30" customHeight="1" thickBot="1">
      <c r="G61" s="7" t="s">
        <v>107</v>
      </c>
      <c r="H61">
        <v>5</v>
      </c>
    </row>
    <row r="62" spans="7:8" ht="30" customHeight="1"/>
    <row r="63" spans="7:8" ht="30" customHeight="1"/>
    <row r="64" spans="7:8" ht="30" customHeight="1"/>
    <row r="65" ht="30" customHeight="1"/>
    <row r="66" ht="30" customHeight="1"/>
    <row r="67" ht="30" customHeight="1"/>
    <row r="68" ht="30" customHeight="1"/>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78.xml><?xml version="1.0" encoding="utf-8"?>
<worksheet xmlns="http://schemas.openxmlformats.org/spreadsheetml/2006/main" xmlns:r="http://schemas.openxmlformats.org/officeDocument/2006/relationships">
  <dimension ref="A1:H68"/>
  <sheetViews>
    <sheetView topLeftCell="A31" zoomScaleNormal="100" zoomScaleSheetLayoutView="100" workbookViewId="0">
      <selection activeCell="L47" sqref="L47"/>
    </sheetView>
  </sheetViews>
  <sheetFormatPr defaultColWidth="8.85546875" defaultRowHeight="15"/>
  <cols>
    <col min="1" max="1" width="85.7109375" customWidth="1"/>
    <col min="2" max="2" width="42" customWidth="1"/>
    <col min="3" max="3" width="5.42578125" customWidth="1"/>
    <col min="7" max="7" width="43.140625" hidden="1" customWidth="1"/>
    <col min="8" max="8" width="9.140625" hidden="1" customWidth="1"/>
  </cols>
  <sheetData>
    <row r="1" spans="1:8" ht="15.75" thickBot="1"/>
    <row r="2" spans="1:8" ht="24" customHeight="1" thickBot="1">
      <c r="A2" s="14" t="s">
        <v>73</v>
      </c>
      <c r="B2" s="18">
        <v>75</v>
      </c>
      <c r="D2" s="102" t="s">
        <v>74</v>
      </c>
      <c r="E2" s="103"/>
      <c r="F2" s="66" t="s">
        <v>30</v>
      </c>
      <c r="H2" t="s">
        <v>30</v>
      </c>
    </row>
    <row r="3" spans="1:8" ht="45" customHeight="1" thickBot="1">
      <c r="A3" s="109" t="s">
        <v>310</v>
      </c>
      <c r="B3" s="110"/>
      <c r="H3" t="s">
        <v>31</v>
      </c>
    </row>
    <row r="4" spans="1:8" ht="31.5" customHeight="1" thickBot="1">
      <c r="A4" s="107" t="s">
        <v>33</v>
      </c>
      <c r="B4" s="108"/>
      <c r="D4" s="104" t="s">
        <v>75</v>
      </c>
      <c r="E4" s="105"/>
      <c r="F4" s="106"/>
    </row>
    <row r="5" spans="1:8" ht="15.75" thickBot="1">
      <c r="A5" s="16" t="s">
        <v>34</v>
      </c>
      <c r="B5" s="17" t="s">
        <v>35</v>
      </c>
      <c r="G5" s="9" t="s">
        <v>71</v>
      </c>
      <c r="H5" t="s">
        <v>70</v>
      </c>
    </row>
    <row r="6" spans="1:8" ht="30" customHeight="1" thickBot="1">
      <c r="A6" s="100" t="s">
        <v>36</v>
      </c>
      <c r="B6" s="101"/>
      <c r="G6" s="10" t="s">
        <v>38</v>
      </c>
      <c r="H6">
        <v>1</v>
      </c>
    </row>
    <row r="7" spans="1:8" ht="30" customHeight="1" thickBot="1">
      <c r="A7" s="24" t="s">
        <v>37</v>
      </c>
      <c r="B7" s="64" t="s">
        <v>71</v>
      </c>
      <c r="G7" s="8" t="s">
        <v>39</v>
      </c>
      <c r="H7">
        <v>2</v>
      </c>
    </row>
    <row r="8" spans="1:8" ht="30" customHeight="1" thickBot="1">
      <c r="A8" s="23" t="s">
        <v>43</v>
      </c>
      <c r="B8" s="22">
        <v>1</v>
      </c>
      <c r="G8" s="7" t="s">
        <v>40</v>
      </c>
      <c r="H8">
        <v>3</v>
      </c>
    </row>
    <row r="9" spans="1:8" ht="30" customHeight="1" thickBot="1">
      <c r="A9" s="100" t="s">
        <v>44</v>
      </c>
      <c r="B9" s="101"/>
      <c r="G9" s="7" t="s">
        <v>41</v>
      </c>
      <c r="H9">
        <v>4</v>
      </c>
    </row>
    <row r="10" spans="1:8" ht="30" customHeight="1" thickBot="1">
      <c r="A10" s="25" t="s">
        <v>45</v>
      </c>
      <c r="B10" s="65" t="s">
        <v>71</v>
      </c>
      <c r="G10" s="7" t="s">
        <v>42</v>
      </c>
      <c r="H10">
        <v>5</v>
      </c>
    </row>
    <row r="11" spans="1:8" ht="30" customHeight="1" thickBot="1">
      <c r="A11" s="26" t="s">
        <v>43</v>
      </c>
      <c r="B11" s="22">
        <v>5</v>
      </c>
    </row>
    <row r="12" spans="1:8" ht="30" customHeight="1">
      <c r="A12" s="100" t="s">
        <v>48</v>
      </c>
      <c r="B12" s="101"/>
      <c r="G12" s="12"/>
    </row>
    <row r="13" spans="1:8" ht="30" customHeight="1" thickBot="1">
      <c r="A13" s="27" t="s">
        <v>49</v>
      </c>
      <c r="B13" s="65" t="s">
        <v>71</v>
      </c>
      <c r="G13" s="7" t="s">
        <v>71</v>
      </c>
      <c r="H13" t="s">
        <v>70</v>
      </c>
    </row>
    <row r="14" spans="1:8" ht="30" customHeight="1" thickBot="1">
      <c r="A14" s="26" t="s">
        <v>43</v>
      </c>
      <c r="B14" s="22">
        <v>3</v>
      </c>
      <c r="G14" s="7" t="s">
        <v>46</v>
      </c>
      <c r="H14">
        <v>2</v>
      </c>
    </row>
    <row r="15" spans="1:8" ht="30" customHeight="1" thickBot="1">
      <c r="A15" s="100" t="s">
        <v>53</v>
      </c>
      <c r="B15" s="101"/>
      <c r="G15" s="7" t="s">
        <v>47</v>
      </c>
      <c r="H15">
        <v>5</v>
      </c>
    </row>
    <row r="16" spans="1:8" ht="39" customHeight="1">
      <c r="A16" s="28" t="s">
        <v>54</v>
      </c>
      <c r="B16" s="64" t="s">
        <v>71</v>
      </c>
    </row>
    <row r="17" spans="1:8" ht="30" customHeight="1" thickBot="1">
      <c r="A17" s="15" t="s">
        <v>43</v>
      </c>
      <c r="B17" s="30">
        <v>3</v>
      </c>
      <c r="G17" s="7" t="s">
        <v>71</v>
      </c>
      <c r="H17" t="s">
        <v>70</v>
      </c>
    </row>
    <row r="18" spans="1:8" ht="30" customHeight="1" thickBot="1">
      <c r="A18" s="100" t="s">
        <v>58</v>
      </c>
      <c r="B18" s="101"/>
      <c r="G18" s="11" t="s">
        <v>50</v>
      </c>
      <c r="H18">
        <v>1</v>
      </c>
    </row>
    <row r="19" spans="1:8" ht="30" customHeight="1" thickBot="1">
      <c r="A19" s="29" t="s">
        <v>72</v>
      </c>
      <c r="B19" s="64" t="s">
        <v>71</v>
      </c>
      <c r="G19" s="11" t="s">
        <v>51</v>
      </c>
      <c r="H19">
        <v>3</v>
      </c>
    </row>
    <row r="20" spans="1:8" ht="30" customHeight="1" thickBot="1">
      <c r="A20" s="15" t="s">
        <v>43</v>
      </c>
      <c r="B20" s="30">
        <v>1</v>
      </c>
      <c r="G20" s="11" t="s">
        <v>52</v>
      </c>
      <c r="H20">
        <v>5</v>
      </c>
    </row>
    <row r="21" spans="1:8" ht="30" customHeight="1">
      <c r="A21" s="100" t="s">
        <v>61</v>
      </c>
      <c r="B21" s="101"/>
    </row>
    <row r="22" spans="1:8" ht="30" customHeight="1" thickBot="1">
      <c r="A22" s="29" t="s">
        <v>62</v>
      </c>
      <c r="B22" s="64" t="s">
        <v>71</v>
      </c>
      <c r="G22" s="7" t="s">
        <v>71</v>
      </c>
      <c r="H22" t="s">
        <v>70</v>
      </c>
    </row>
    <row r="23" spans="1:8" ht="30" customHeight="1" thickBot="1">
      <c r="A23" s="15" t="s">
        <v>43</v>
      </c>
      <c r="B23" s="30">
        <v>2</v>
      </c>
      <c r="G23" s="11" t="s">
        <v>55</v>
      </c>
      <c r="H23">
        <v>1</v>
      </c>
    </row>
    <row r="24" spans="1:8" ht="30" customHeight="1" thickBot="1">
      <c r="A24" s="19" t="s">
        <v>68</v>
      </c>
      <c r="B24" s="31">
        <f>IFERROR((B8+B11+B14+B17+B20+B23)/6,"-")</f>
        <v>2.5</v>
      </c>
      <c r="G24" s="13" t="s">
        <v>56</v>
      </c>
      <c r="H24">
        <v>3</v>
      </c>
    </row>
    <row r="25" spans="1:8" ht="30" customHeight="1" thickBot="1">
      <c r="A25" s="111" t="s">
        <v>69</v>
      </c>
      <c r="B25" s="112"/>
      <c r="G25" s="11" t="s">
        <v>57</v>
      </c>
      <c r="H25">
        <v>5</v>
      </c>
    </row>
    <row r="26" spans="1:8" ht="9.75" customHeight="1" thickBot="1"/>
    <row r="27" spans="1:8" ht="30" customHeight="1" thickBot="1">
      <c r="A27" s="107" t="s">
        <v>78</v>
      </c>
      <c r="B27" s="108"/>
      <c r="G27" s="7" t="s">
        <v>71</v>
      </c>
      <c r="H27" t="s">
        <v>70</v>
      </c>
    </row>
    <row r="28" spans="1:8" ht="30" customHeight="1" thickBot="1">
      <c r="A28" s="100" t="s">
        <v>79</v>
      </c>
      <c r="B28" s="101"/>
      <c r="G28" s="11" t="s">
        <v>59</v>
      </c>
      <c r="H28">
        <v>1</v>
      </c>
    </row>
    <row r="29" spans="1:8" ht="66.75" customHeight="1" thickBot="1">
      <c r="A29" s="29" t="s">
        <v>80</v>
      </c>
      <c r="B29" s="64" t="s">
        <v>71</v>
      </c>
      <c r="G29" s="11" t="s">
        <v>60</v>
      </c>
      <c r="H29">
        <v>5</v>
      </c>
    </row>
    <row r="30" spans="1:8" ht="30" customHeight="1" thickBot="1">
      <c r="A30" s="15" t="s">
        <v>43</v>
      </c>
      <c r="B30" s="30">
        <v>1</v>
      </c>
    </row>
    <row r="31" spans="1:8" ht="30" customHeight="1" thickBot="1">
      <c r="A31" s="100" t="s">
        <v>81</v>
      </c>
      <c r="B31" s="101"/>
      <c r="G31" s="7" t="s">
        <v>71</v>
      </c>
      <c r="H31" t="s">
        <v>70</v>
      </c>
    </row>
    <row r="32" spans="1:8" ht="42" customHeight="1" thickBot="1">
      <c r="A32" s="29" t="s">
        <v>82</v>
      </c>
      <c r="B32" s="64" t="s">
        <v>71</v>
      </c>
      <c r="G32" s="11" t="s">
        <v>63</v>
      </c>
      <c r="H32">
        <v>1</v>
      </c>
    </row>
    <row r="33" spans="1:8" ht="43.5" customHeight="1" thickBot="1">
      <c r="A33" s="15" t="s">
        <v>43</v>
      </c>
      <c r="B33" s="30">
        <v>1</v>
      </c>
      <c r="G33" s="11" t="s">
        <v>64</v>
      </c>
      <c r="H33">
        <v>2</v>
      </c>
    </row>
    <row r="34" spans="1:8" ht="30" customHeight="1" thickBot="1">
      <c r="A34" s="100" t="s">
        <v>83</v>
      </c>
      <c r="B34" s="101"/>
      <c r="G34" s="11" t="s">
        <v>65</v>
      </c>
      <c r="H34">
        <v>3</v>
      </c>
    </row>
    <row r="35" spans="1:8" ht="30" customHeight="1" thickBot="1">
      <c r="A35" s="29" t="s">
        <v>84</v>
      </c>
      <c r="B35" s="64" t="s">
        <v>71</v>
      </c>
      <c r="G35" s="11" t="s">
        <v>66</v>
      </c>
      <c r="H35">
        <v>4</v>
      </c>
    </row>
    <row r="36" spans="1:8" ht="30" customHeight="1" thickBot="1">
      <c r="A36" s="15" t="s">
        <v>43</v>
      </c>
      <c r="B36" s="30">
        <v>0</v>
      </c>
      <c r="G36" s="11" t="s">
        <v>67</v>
      </c>
      <c r="H36">
        <v>5</v>
      </c>
    </row>
    <row r="37" spans="1:8" ht="30" customHeight="1">
      <c r="A37" s="100" t="s">
        <v>91</v>
      </c>
      <c r="B37" s="101"/>
    </row>
    <row r="38" spans="1:8" ht="30" customHeight="1" thickBot="1">
      <c r="A38" s="29" t="s">
        <v>92</v>
      </c>
      <c r="B38" s="64" t="s">
        <v>71</v>
      </c>
      <c r="G38" s="7" t="s">
        <v>71</v>
      </c>
      <c r="H38" t="s">
        <v>70</v>
      </c>
    </row>
    <row r="39" spans="1:8" ht="30" customHeight="1" thickBot="1">
      <c r="A39" s="15" t="s">
        <v>43</v>
      </c>
      <c r="B39" s="30">
        <v>3</v>
      </c>
      <c r="G39" s="7" t="s">
        <v>96</v>
      </c>
      <c r="H39">
        <v>1</v>
      </c>
    </row>
    <row r="40" spans="1:8" ht="30" customHeight="1" thickBot="1">
      <c r="A40" s="32" t="s">
        <v>93</v>
      </c>
      <c r="B40" s="31">
        <v>1.25</v>
      </c>
      <c r="G40" s="7" t="s">
        <v>97</v>
      </c>
      <c r="H40">
        <v>2</v>
      </c>
    </row>
    <row r="41" spans="1:8" ht="30" customHeight="1" thickBot="1">
      <c r="A41" s="111" t="s">
        <v>94</v>
      </c>
      <c r="B41" s="112"/>
      <c r="G41" s="7" t="s">
        <v>98</v>
      </c>
      <c r="H41">
        <v>3</v>
      </c>
    </row>
    <row r="42" spans="1:8" ht="30" customHeight="1" thickBot="1">
      <c r="A42" s="20"/>
      <c r="B42" s="20"/>
      <c r="G42" s="7" t="s">
        <v>99</v>
      </c>
      <c r="H42">
        <v>4</v>
      </c>
    </row>
    <row r="43" spans="1:8" ht="30" customHeight="1" thickBot="1">
      <c r="A43" s="107" t="s">
        <v>95</v>
      </c>
      <c r="B43" s="115"/>
      <c r="G43" s="7" t="s">
        <v>100</v>
      </c>
      <c r="H43">
        <v>5</v>
      </c>
    </row>
    <row r="44" spans="1:8" ht="30" customHeight="1" thickBot="1">
      <c r="A44" s="33" t="s">
        <v>108</v>
      </c>
      <c r="B44" s="31">
        <f>IF(OR(B8="-",B11="-",B14="-",B17="-",B20="-",B23="-",B30="-",B33="-",B36="-",B39="-"),"Presenti campi non compilati",IFERROR(B24*B40,"-"))</f>
        <v>3.125</v>
      </c>
    </row>
    <row r="45" spans="1:8" ht="30" customHeight="1" thickBot="1">
      <c r="A45" s="34"/>
      <c r="B45" s="35"/>
    </row>
    <row r="46" spans="1:8" ht="30" customHeight="1" thickBot="1">
      <c r="A46" s="107" t="s">
        <v>112</v>
      </c>
      <c r="B46" s="115"/>
    </row>
    <row r="47" spans="1:8" ht="30" customHeight="1" thickBot="1">
      <c r="A47" s="113" t="s">
        <v>311</v>
      </c>
      <c r="B47" s="114"/>
    </row>
    <row r="48" spans="1:8" ht="12.75" customHeight="1" thickBot="1">
      <c r="G48" s="7" t="s">
        <v>71</v>
      </c>
      <c r="H48" t="s">
        <v>70</v>
      </c>
    </row>
    <row r="49" spans="7:8" ht="7.5" customHeight="1" thickBot="1">
      <c r="G49" s="7" t="s">
        <v>85</v>
      </c>
      <c r="H49">
        <v>0</v>
      </c>
    </row>
    <row r="50" spans="7:8" ht="30" customHeight="1" thickBot="1">
      <c r="G50" s="7" t="s">
        <v>86</v>
      </c>
      <c r="H50">
        <v>1</v>
      </c>
    </row>
    <row r="51" spans="7:8" ht="30" customHeight="1" thickBot="1">
      <c r="G51" s="7" t="s">
        <v>87</v>
      </c>
      <c r="H51">
        <v>2</v>
      </c>
    </row>
    <row r="52" spans="7:8" ht="30" customHeight="1" thickBot="1">
      <c r="G52" s="7" t="s">
        <v>88</v>
      </c>
      <c r="H52">
        <v>3</v>
      </c>
    </row>
    <row r="53" spans="7:8" ht="30" customHeight="1" thickBot="1">
      <c r="G53" s="7" t="s">
        <v>89</v>
      </c>
      <c r="H53">
        <v>4</v>
      </c>
    </row>
    <row r="54" spans="7:8" ht="30" customHeight="1" thickBot="1">
      <c r="G54" s="7" t="s">
        <v>90</v>
      </c>
      <c r="H54">
        <v>5</v>
      </c>
    </row>
    <row r="55" spans="7:8" ht="30" customHeight="1"/>
    <row r="56" spans="7:8" ht="30" customHeight="1" thickBot="1">
      <c r="G56" s="7" t="s">
        <v>71</v>
      </c>
      <c r="H56" t="s">
        <v>70</v>
      </c>
    </row>
    <row r="57" spans="7:8" ht="30" customHeight="1" thickBot="1">
      <c r="G57" s="7" t="s">
        <v>104</v>
      </c>
      <c r="H57">
        <v>1</v>
      </c>
    </row>
    <row r="58" spans="7:8" ht="30" customHeight="1" thickBot="1">
      <c r="G58" s="7" t="s">
        <v>105</v>
      </c>
      <c r="H58">
        <v>2</v>
      </c>
    </row>
    <row r="59" spans="7:8" ht="30" customHeight="1" thickBot="1">
      <c r="G59" s="7" t="s">
        <v>103</v>
      </c>
      <c r="H59">
        <v>3</v>
      </c>
    </row>
    <row r="60" spans="7:8" ht="30" customHeight="1" thickBot="1">
      <c r="G60" s="7" t="s">
        <v>106</v>
      </c>
      <c r="H60">
        <v>4</v>
      </c>
    </row>
    <row r="61" spans="7:8" ht="30" customHeight="1" thickBot="1">
      <c r="G61" s="7" t="s">
        <v>107</v>
      </c>
      <c r="H61">
        <v>5</v>
      </c>
    </row>
    <row r="62" spans="7:8" ht="30" customHeight="1"/>
    <row r="63" spans="7:8" ht="30" customHeight="1"/>
    <row r="64" spans="7:8" ht="30" customHeight="1"/>
    <row r="65" ht="30" customHeight="1"/>
    <row r="66" ht="30" customHeight="1"/>
    <row r="67" ht="30" customHeight="1"/>
    <row r="68" ht="30" customHeight="1"/>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79.xml><?xml version="1.0" encoding="utf-8"?>
<worksheet xmlns="http://schemas.openxmlformats.org/spreadsheetml/2006/main" xmlns:r="http://schemas.openxmlformats.org/officeDocument/2006/relationships">
  <dimension ref="A1:H68"/>
  <sheetViews>
    <sheetView topLeftCell="A43" zoomScaleNormal="100" zoomScaleSheetLayoutView="100" workbookViewId="0">
      <selection activeCell="L54" sqref="L54"/>
    </sheetView>
  </sheetViews>
  <sheetFormatPr defaultColWidth="8.85546875" defaultRowHeight="15"/>
  <cols>
    <col min="1" max="1" width="85.7109375" customWidth="1"/>
    <col min="2" max="2" width="42" customWidth="1"/>
    <col min="3" max="3" width="5.42578125" customWidth="1"/>
    <col min="7" max="7" width="43.140625" hidden="1" customWidth="1"/>
    <col min="8" max="8" width="9.140625" hidden="1" customWidth="1"/>
  </cols>
  <sheetData>
    <row r="1" spans="1:8" ht="15.75" thickBot="1"/>
    <row r="2" spans="1:8" ht="24" customHeight="1" thickBot="1">
      <c r="A2" s="14" t="s">
        <v>73</v>
      </c>
      <c r="B2" s="18">
        <v>76</v>
      </c>
      <c r="D2" s="102" t="s">
        <v>74</v>
      </c>
      <c r="E2" s="103"/>
      <c r="F2" s="66" t="s">
        <v>30</v>
      </c>
      <c r="H2" t="s">
        <v>30</v>
      </c>
    </row>
    <row r="3" spans="1:8" ht="45" customHeight="1" thickBot="1">
      <c r="A3" s="109" t="s">
        <v>313</v>
      </c>
      <c r="B3" s="110"/>
      <c r="H3" t="s">
        <v>31</v>
      </c>
    </row>
    <row r="4" spans="1:8" ht="31.5" customHeight="1" thickBot="1">
      <c r="A4" s="107" t="s">
        <v>33</v>
      </c>
      <c r="B4" s="108"/>
      <c r="D4" s="104" t="s">
        <v>75</v>
      </c>
      <c r="E4" s="105"/>
      <c r="F4" s="106"/>
    </row>
    <row r="5" spans="1:8" ht="15.75" thickBot="1">
      <c r="A5" s="16" t="s">
        <v>34</v>
      </c>
      <c r="B5" s="17" t="s">
        <v>35</v>
      </c>
      <c r="G5" s="9" t="s">
        <v>71</v>
      </c>
      <c r="H5" t="s">
        <v>70</v>
      </c>
    </row>
    <row r="6" spans="1:8" ht="30" customHeight="1" thickBot="1">
      <c r="A6" s="100" t="s">
        <v>36</v>
      </c>
      <c r="B6" s="101"/>
      <c r="G6" s="10" t="s">
        <v>38</v>
      </c>
      <c r="H6">
        <v>1</v>
      </c>
    </row>
    <row r="7" spans="1:8" ht="30" customHeight="1" thickBot="1">
      <c r="A7" s="24" t="s">
        <v>37</v>
      </c>
      <c r="B7" s="64" t="s">
        <v>71</v>
      </c>
      <c r="G7" s="8" t="s">
        <v>39</v>
      </c>
      <c r="H7">
        <v>2</v>
      </c>
    </row>
    <row r="8" spans="1:8" ht="30" customHeight="1" thickBot="1">
      <c r="A8" s="23" t="s">
        <v>43</v>
      </c>
      <c r="B8" s="22">
        <v>1</v>
      </c>
      <c r="G8" s="7" t="s">
        <v>40</v>
      </c>
      <c r="H8">
        <v>3</v>
      </c>
    </row>
    <row r="9" spans="1:8" ht="30" customHeight="1" thickBot="1">
      <c r="A9" s="100" t="s">
        <v>44</v>
      </c>
      <c r="B9" s="101"/>
      <c r="G9" s="7" t="s">
        <v>41</v>
      </c>
      <c r="H9">
        <v>4</v>
      </c>
    </row>
    <row r="10" spans="1:8" ht="30" customHeight="1" thickBot="1">
      <c r="A10" s="25" t="s">
        <v>45</v>
      </c>
      <c r="B10" s="65" t="s">
        <v>71</v>
      </c>
      <c r="G10" s="7" t="s">
        <v>42</v>
      </c>
      <c r="H10">
        <v>5</v>
      </c>
    </row>
    <row r="11" spans="1:8" ht="30" customHeight="1" thickBot="1">
      <c r="A11" s="26" t="s">
        <v>43</v>
      </c>
      <c r="B11" s="22">
        <v>5</v>
      </c>
    </row>
    <row r="12" spans="1:8" ht="30" customHeight="1">
      <c r="A12" s="100" t="s">
        <v>48</v>
      </c>
      <c r="B12" s="101"/>
      <c r="G12" s="12"/>
    </row>
    <row r="13" spans="1:8" ht="30" customHeight="1" thickBot="1">
      <c r="A13" s="27" t="s">
        <v>49</v>
      </c>
      <c r="B13" s="65" t="s">
        <v>71</v>
      </c>
      <c r="G13" s="7" t="s">
        <v>71</v>
      </c>
      <c r="H13" t="s">
        <v>70</v>
      </c>
    </row>
    <row r="14" spans="1:8" ht="30" customHeight="1" thickBot="1">
      <c r="A14" s="26" t="s">
        <v>43</v>
      </c>
      <c r="B14" s="22">
        <v>3</v>
      </c>
      <c r="G14" s="7" t="s">
        <v>46</v>
      </c>
      <c r="H14">
        <v>2</v>
      </c>
    </row>
    <row r="15" spans="1:8" ht="30" customHeight="1" thickBot="1">
      <c r="A15" s="100" t="s">
        <v>53</v>
      </c>
      <c r="B15" s="101"/>
      <c r="G15" s="7" t="s">
        <v>47</v>
      </c>
      <c r="H15">
        <v>5</v>
      </c>
    </row>
    <row r="16" spans="1:8" ht="39" customHeight="1">
      <c r="A16" s="28" t="s">
        <v>54</v>
      </c>
      <c r="B16" s="64" t="s">
        <v>71</v>
      </c>
    </row>
    <row r="17" spans="1:8" ht="30" customHeight="1" thickBot="1">
      <c r="A17" s="15" t="s">
        <v>43</v>
      </c>
      <c r="B17" s="30">
        <v>3</v>
      </c>
      <c r="G17" s="7" t="s">
        <v>71</v>
      </c>
      <c r="H17" t="s">
        <v>70</v>
      </c>
    </row>
    <row r="18" spans="1:8" ht="30" customHeight="1" thickBot="1">
      <c r="A18" s="100" t="s">
        <v>58</v>
      </c>
      <c r="B18" s="101"/>
      <c r="G18" s="11" t="s">
        <v>50</v>
      </c>
      <c r="H18">
        <v>1</v>
      </c>
    </row>
    <row r="19" spans="1:8" ht="30" customHeight="1" thickBot="1">
      <c r="A19" s="29" t="s">
        <v>72</v>
      </c>
      <c r="B19" s="64" t="s">
        <v>71</v>
      </c>
      <c r="G19" s="11" t="s">
        <v>51</v>
      </c>
      <c r="H19">
        <v>3</v>
      </c>
    </row>
    <row r="20" spans="1:8" ht="30" customHeight="1" thickBot="1">
      <c r="A20" s="15" t="s">
        <v>43</v>
      </c>
      <c r="B20" s="30">
        <v>1</v>
      </c>
      <c r="G20" s="11" t="s">
        <v>52</v>
      </c>
      <c r="H20">
        <v>5</v>
      </c>
    </row>
    <row r="21" spans="1:8" ht="30" customHeight="1">
      <c r="A21" s="100" t="s">
        <v>61</v>
      </c>
      <c r="B21" s="101"/>
    </row>
    <row r="22" spans="1:8" ht="30" customHeight="1" thickBot="1">
      <c r="A22" s="29" t="s">
        <v>62</v>
      </c>
      <c r="B22" s="64" t="s">
        <v>71</v>
      </c>
      <c r="G22" s="7" t="s">
        <v>71</v>
      </c>
      <c r="H22" t="s">
        <v>70</v>
      </c>
    </row>
    <row r="23" spans="1:8" ht="30" customHeight="1" thickBot="1">
      <c r="A23" s="15" t="s">
        <v>43</v>
      </c>
      <c r="B23" s="30">
        <v>2</v>
      </c>
      <c r="G23" s="11" t="s">
        <v>55</v>
      </c>
      <c r="H23">
        <v>1</v>
      </c>
    </row>
    <row r="24" spans="1:8" ht="30" customHeight="1" thickBot="1">
      <c r="A24" s="19" t="s">
        <v>68</v>
      </c>
      <c r="B24" s="31">
        <f>IFERROR((B8+B11+B14+B17+B20+B23)/6,"-")</f>
        <v>2.5</v>
      </c>
      <c r="G24" s="13" t="s">
        <v>56</v>
      </c>
      <c r="H24">
        <v>3</v>
      </c>
    </row>
    <row r="25" spans="1:8" ht="30" customHeight="1" thickBot="1">
      <c r="A25" s="111" t="s">
        <v>69</v>
      </c>
      <c r="B25" s="112"/>
      <c r="G25" s="11" t="s">
        <v>57</v>
      </c>
      <c r="H25">
        <v>5</v>
      </c>
    </row>
    <row r="26" spans="1:8" ht="9.75" customHeight="1" thickBot="1"/>
    <row r="27" spans="1:8" ht="30" customHeight="1" thickBot="1">
      <c r="A27" s="107" t="s">
        <v>78</v>
      </c>
      <c r="B27" s="108"/>
      <c r="G27" s="7" t="s">
        <v>71</v>
      </c>
      <c r="H27" t="s">
        <v>70</v>
      </c>
    </row>
    <row r="28" spans="1:8" ht="30" customHeight="1" thickBot="1">
      <c r="A28" s="100" t="s">
        <v>79</v>
      </c>
      <c r="B28" s="101"/>
      <c r="G28" s="11" t="s">
        <v>59</v>
      </c>
      <c r="H28">
        <v>1</v>
      </c>
    </row>
    <row r="29" spans="1:8" ht="66.75" customHeight="1" thickBot="1">
      <c r="A29" s="29" t="s">
        <v>80</v>
      </c>
      <c r="B29" s="64" t="s">
        <v>71</v>
      </c>
      <c r="G29" s="11" t="s">
        <v>60</v>
      </c>
      <c r="H29">
        <v>5</v>
      </c>
    </row>
    <row r="30" spans="1:8" ht="30" customHeight="1" thickBot="1">
      <c r="A30" s="15" t="s">
        <v>43</v>
      </c>
      <c r="B30" s="30">
        <v>1</v>
      </c>
    </row>
    <row r="31" spans="1:8" ht="30" customHeight="1" thickBot="1">
      <c r="A31" s="100" t="s">
        <v>81</v>
      </c>
      <c r="B31" s="101"/>
      <c r="G31" s="7" t="s">
        <v>71</v>
      </c>
      <c r="H31" t="s">
        <v>70</v>
      </c>
    </row>
    <row r="32" spans="1:8" ht="42" customHeight="1" thickBot="1">
      <c r="A32" s="29" t="s">
        <v>82</v>
      </c>
      <c r="B32" s="64" t="s">
        <v>71</v>
      </c>
      <c r="G32" s="11" t="s">
        <v>63</v>
      </c>
      <c r="H32">
        <v>1</v>
      </c>
    </row>
    <row r="33" spans="1:8" ht="43.5" customHeight="1" thickBot="1">
      <c r="A33" s="15" t="s">
        <v>43</v>
      </c>
      <c r="B33" s="30">
        <v>1</v>
      </c>
      <c r="G33" s="11" t="s">
        <v>64</v>
      </c>
      <c r="H33">
        <v>2</v>
      </c>
    </row>
    <row r="34" spans="1:8" ht="30" customHeight="1" thickBot="1">
      <c r="A34" s="100" t="s">
        <v>83</v>
      </c>
      <c r="B34" s="101"/>
      <c r="G34" s="11" t="s">
        <v>65</v>
      </c>
      <c r="H34">
        <v>3</v>
      </c>
    </row>
    <row r="35" spans="1:8" ht="30" customHeight="1" thickBot="1">
      <c r="A35" s="29" t="s">
        <v>84</v>
      </c>
      <c r="B35" s="64" t="s">
        <v>71</v>
      </c>
      <c r="G35" s="11" t="s">
        <v>66</v>
      </c>
      <c r="H35">
        <v>4</v>
      </c>
    </row>
    <row r="36" spans="1:8" ht="30" customHeight="1" thickBot="1">
      <c r="A36" s="15" t="s">
        <v>43</v>
      </c>
      <c r="B36" s="30">
        <v>0</v>
      </c>
      <c r="G36" s="11" t="s">
        <v>67</v>
      </c>
      <c r="H36">
        <v>5</v>
      </c>
    </row>
    <row r="37" spans="1:8" ht="30" customHeight="1">
      <c r="A37" s="100" t="s">
        <v>91</v>
      </c>
      <c r="B37" s="101"/>
    </row>
    <row r="38" spans="1:8" ht="30" customHeight="1" thickBot="1">
      <c r="A38" s="29" t="s">
        <v>92</v>
      </c>
      <c r="B38" s="64" t="s">
        <v>71</v>
      </c>
      <c r="G38" s="7" t="s">
        <v>71</v>
      </c>
      <c r="H38" t="s">
        <v>70</v>
      </c>
    </row>
    <row r="39" spans="1:8" ht="30" customHeight="1" thickBot="1">
      <c r="A39" s="15" t="s">
        <v>43</v>
      </c>
      <c r="B39" s="30">
        <v>2</v>
      </c>
      <c r="G39" s="7" t="s">
        <v>96</v>
      </c>
      <c r="H39">
        <v>1</v>
      </c>
    </row>
    <row r="40" spans="1:8" ht="30" customHeight="1" thickBot="1">
      <c r="A40" s="32" t="s">
        <v>93</v>
      </c>
      <c r="B40" s="31">
        <f>IFERROR((B30+B33+B36+B39)/4,"-")</f>
        <v>1</v>
      </c>
      <c r="G40" s="7" t="s">
        <v>97</v>
      </c>
      <c r="H40">
        <v>2</v>
      </c>
    </row>
    <row r="41" spans="1:8" ht="30" customHeight="1" thickBot="1">
      <c r="A41" s="111" t="s">
        <v>94</v>
      </c>
      <c r="B41" s="112"/>
      <c r="G41" s="7" t="s">
        <v>98</v>
      </c>
      <c r="H41">
        <v>3</v>
      </c>
    </row>
    <row r="42" spans="1:8" ht="30" customHeight="1" thickBot="1">
      <c r="A42" s="20"/>
      <c r="B42" s="20"/>
      <c r="G42" s="7" t="s">
        <v>99</v>
      </c>
      <c r="H42">
        <v>4</v>
      </c>
    </row>
    <row r="43" spans="1:8" ht="30" customHeight="1" thickBot="1">
      <c r="A43" s="107" t="s">
        <v>95</v>
      </c>
      <c r="B43" s="115"/>
      <c r="G43" s="7" t="s">
        <v>100</v>
      </c>
      <c r="H43">
        <v>5</v>
      </c>
    </row>
    <row r="44" spans="1:8" ht="30" customHeight="1" thickBot="1">
      <c r="A44" s="33" t="s">
        <v>108</v>
      </c>
      <c r="B44" s="31">
        <f>IF(OR(B8="-",B11="-",B14="-",B17="-",B20="-",B23="-",B30="-",B33="-",B36="-",B39="-"),"Presenti campi non compilati",IFERROR(B24*B40,"-"))</f>
        <v>2.5</v>
      </c>
    </row>
    <row r="45" spans="1:8" ht="30" customHeight="1" thickBot="1">
      <c r="A45" s="34"/>
      <c r="B45" s="35"/>
    </row>
    <row r="46" spans="1:8" ht="30" customHeight="1" thickBot="1">
      <c r="A46" s="107" t="s">
        <v>112</v>
      </c>
      <c r="B46" s="115"/>
    </row>
    <row r="47" spans="1:8" ht="30" customHeight="1" thickBot="1">
      <c r="A47" s="113" t="s">
        <v>314</v>
      </c>
      <c r="B47" s="114"/>
    </row>
    <row r="48" spans="1:8" ht="12.75" customHeight="1" thickBot="1">
      <c r="G48" s="7" t="s">
        <v>71</v>
      </c>
      <c r="H48" t="s">
        <v>70</v>
      </c>
    </row>
    <row r="49" spans="7:8" ht="7.5" customHeight="1" thickBot="1">
      <c r="G49" s="7" t="s">
        <v>85</v>
      </c>
      <c r="H49">
        <v>0</v>
      </c>
    </row>
    <row r="50" spans="7:8" ht="30" customHeight="1" thickBot="1">
      <c r="G50" s="7" t="s">
        <v>86</v>
      </c>
      <c r="H50">
        <v>1</v>
      </c>
    </row>
    <row r="51" spans="7:8" ht="30" customHeight="1" thickBot="1">
      <c r="G51" s="7" t="s">
        <v>87</v>
      </c>
      <c r="H51">
        <v>2</v>
      </c>
    </row>
    <row r="52" spans="7:8" ht="30" customHeight="1" thickBot="1">
      <c r="G52" s="7" t="s">
        <v>88</v>
      </c>
      <c r="H52">
        <v>3</v>
      </c>
    </row>
    <row r="53" spans="7:8" ht="30" customHeight="1" thickBot="1">
      <c r="G53" s="7" t="s">
        <v>89</v>
      </c>
      <c r="H53">
        <v>4</v>
      </c>
    </row>
    <row r="54" spans="7:8" ht="30" customHeight="1" thickBot="1">
      <c r="G54" s="7" t="s">
        <v>90</v>
      </c>
      <c r="H54">
        <v>5</v>
      </c>
    </row>
    <row r="55" spans="7:8" ht="30" customHeight="1"/>
    <row r="56" spans="7:8" ht="30" customHeight="1" thickBot="1">
      <c r="G56" s="7" t="s">
        <v>71</v>
      </c>
      <c r="H56" t="s">
        <v>70</v>
      </c>
    </row>
    <row r="57" spans="7:8" ht="30" customHeight="1" thickBot="1">
      <c r="G57" s="7" t="s">
        <v>104</v>
      </c>
      <c r="H57">
        <v>1</v>
      </c>
    </row>
    <row r="58" spans="7:8" ht="30" customHeight="1" thickBot="1">
      <c r="G58" s="7" t="s">
        <v>105</v>
      </c>
      <c r="H58">
        <v>2</v>
      </c>
    </row>
    <row r="59" spans="7:8" ht="30" customHeight="1" thickBot="1">
      <c r="G59" s="7" t="s">
        <v>103</v>
      </c>
      <c r="H59">
        <v>3</v>
      </c>
    </row>
    <row r="60" spans="7:8" ht="30" customHeight="1" thickBot="1">
      <c r="G60" s="7" t="s">
        <v>106</v>
      </c>
      <c r="H60">
        <v>4</v>
      </c>
    </row>
    <row r="61" spans="7:8" ht="30" customHeight="1" thickBot="1">
      <c r="G61" s="7" t="s">
        <v>107</v>
      </c>
      <c r="H61">
        <v>5</v>
      </c>
    </row>
    <row r="62" spans="7:8" ht="30" customHeight="1"/>
    <row r="63" spans="7:8" ht="30" customHeight="1"/>
    <row r="64" spans="7:8" ht="30" customHeight="1"/>
    <row r="65" ht="30" customHeight="1"/>
    <row r="66" ht="30" customHeight="1"/>
    <row r="67" ht="30" customHeight="1"/>
    <row r="68" ht="30" customHeight="1"/>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80.xml><?xml version="1.0" encoding="utf-8"?>
<worksheet xmlns="http://schemas.openxmlformats.org/spreadsheetml/2006/main" xmlns:r="http://schemas.openxmlformats.org/officeDocument/2006/relationships">
  <dimension ref="A1:H68"/>
  <sheetViews>
    <sheetView topLeftCell="A25" zoomScaleNormal="100" zoomScaleSheetLayoutView="100" workbookViewId="0">
      <selection activeCell="A47" sqref="A47:B47"/>
    </sheetView>
  </sheetViews>
  <sheetFormatPr defaultColWidth="8.85546875" defaultRowHeight="15"/>
  <cols>
    <col min="1" max="1" width="85.7109375" customWidth="1"/>
    <col min="2" max="2" width="42" customWidth="1"/>
    <col min="3" max="3" width="5.42578125" customWidth="1"/>
    <col min="7" max="7" width="43.140625" hidden="1" customWidth="1"/>
    <col min="8" max="8" width="9.140625" hidden="1" customWidth="1"/>
  </cols>
  <sheetData>
    <row r="1" spans="1:8" ht="15.75" thickBot="1"/>
    <row r="2" spans="1:8" ht="24" customHeight="1" thickBot="1">
      <c r="A2" s="14" t="s">
        <v>73</v>
      </c>
      <c r="B2" s="18">
        <v>77</v>
      </c>
      <c r="D2" s="102" t="s">
        <v>74</v>
      </c>
      <c r="E2" s="103"/>
      <c r="F2" s="66" t="s">
        <v>30</v>
      </c>
      <c r="H2" t="s">
        <v>30</v>
      </c>
    </row>
    <row r="3" spans="1:8" ht="45" customHeight="1" thickBot="1">
      <c r="A3" s="109" t="s">
        <v>316</v>
      </c>
      <c r="B3" s="110"/>
      <c r="H3" t="s">
        <v>31</v>
      </c>
    </row>
    <row r="4" spans="1:8" ht="31.5" customHeight="1" thickBot="1">
      <c r="A4" s="107" t="s">
        <v>33</v>
      </c>
      <c r="B4" s="108"/>
      <c r="D4" s="104" t="s">
        <v>75</v>
      </c>
      <c r="E4" s="105"/>
      <c r="F4" s="106"/>
    </row>
    <row r="5" spans="1:8" ht="15.75" thickBot="1">
      <c r="A5" s="16" t="s">
        <v>34</v>
      </c>
      <c r="B5" s="17" t="s">
        <v>35</v>
      </c>
      <c r="G5" s="9" t="s">
        <v>71</v>
      </c>
      <c r="H5" t="s">
        <v>70</v>
      </c>
    </row>
    <row r="6" spans="1:8" ht="30" customHeight="1" thickBot="1">
      <c r="A6" s="100" t="s">
        <v>36</v>
      </c>
      <c r="B6" s="101"/>
      <c r="G6" s="10" t="s">
        <v>38</v>
      </c>
      <c r="H6">
        <v>1</v>
      </c>
    </row>
    <row r="7" spans="1:8" ht="30" customHeight="1" thickBot="1">
      <c r="A7" s="24" t="s">
        <v>37</v>
      </c>
      <c r="B7" s="64" t="s">
        <v>71</v>
      </c>
      <c r="G7" s="8" t="s">
        <v>39</v>
      </c>
      <c r="H7">
        <v>2</v>
      </c>
    </row>
    <row r="8" spans="1:8" ht="30" customHeight="1" thickBot="1">
      <c r="A8" s="23" t="s">
        <v>43</v>
      </c>
      <c r="B8" s="22">
        <v>1</v>
      </c>
      <c r="G8" s="7" t="s">
        <v>40</v>
      </c>
      <c r="H8">
        <v>3</v>
      </c>
    </row>
    <row r="9" spans="1:8" ht="30" customHeight="1" thickBot="1">
      <c r="A9" s="100" t="s">
        <v>44</v>
      </c>
      <c r="B9" s="101"/>
      <c r="G9" s="7" t="s">
        <v>41</v>
      </c>
      <c r="H9">
        <v>4</v>
      </c>
    </row>
    <row r="10" spans="1:8" ht="30" customHeight="1" thickBot="1">
      <c r="A10" s="25" t="s">
        <v>45</v>
      </c>
      <c r="B10" s="65" t="s">
        <v>71</v>
      </c>
      <c r="G10" s="7" t="s">
        <v>42</v>
      </c>
      <c r="H10">
        <v>5</v>
      </c>
    </row>
    <row r="11" spans="1:8" ht="30" customHeight="1" thickBot="1">
      <c r="A11" s="26" t="s">
        <v>43</v>
      </c>
      <c r="B11" s="22">
        <v>2</v>
      </c>
    </row>
    <row r="12" spans="1:8" ht="30" customHeight="1">
      <c r="A12" s="100" t="s">
        <v>48</v>
      </c>
      <c r="B12" s="101"/>
      <c r="G12" s="12"/>
    </row>
    <row r="13" spans="1:8" ht="30" customHeight="1" thickBot="1">
      <c r="A13" s="27" t="s">
        <v>49</v>
      </c>
      <c r="B13" s="65" t="s">
        <v>71</v>
      </c>
      <c r="G13" s="7" t="s">
        <v>71</v>
      </c>
      <c r="H13" t="s">
        <v>70</v>
      </c>
    </row>
    <row r="14" spans="1:8" ht="30" customHeight="1" thickBot="1">
      <c r="A14" s="26" t="s">
        <v>43</v>
      </c>
      <c r="B14" s="22">
        <v>1</v>
      </c>
      <c r="G14" s="7" t="s">
        <v>46</v>
      </c>
      <c r="H14">
        <v>2</v>
      </c>
    </row>
    <row r="15" spans="1:8" ht="30" customHeight="1" thickBot="1">
      <c r="A15" s="100" t="s">
        <v>53</v>
      </c>
      <c r="B15" s="101"/>
      <c r="G15" s="7" t="s">
        <v>47</v>
      </c>
      <c r="H15">
        <v>5</v>
      </c>
    </row>
    <row r="16" spans="1:8" ht="39" customHeight="1">
      <c r="A16" s="28" t="s">
        <v>54</v>
      </c>
      <c r="B16" s="64" t="s">
        <v>71</v>
      </c>
    </row>
    <row r="17" spans="1:8" ht="30" customHeight="1" thickBot="1">
      <c r="A17" s="15" t="s">
        <v>43</v>
      </c>
      <c r="B17" s="30">
        <v>1</v>
      </c>
      <c r="G17" s="7" t="s">
        <v>71</v>
      </c>
      <c r="H17" t="s">
        <v>70</v>
      </c>
    </row>
    <row r="18" spans="1:8" ht="30" customHeight="1" thickBot="1">
      <c r="A18" s="100" t="s">
        <v>58</v>
      </c>
      <c r="B18" s="101"/>
      <c r="G18" s="11" t="s">
        <v>50</v>
      </c>
      <c r="H18">
        <v>1</v>
      </c>
    </row>
    <row r="19" spans="1:8" ht="30" customHeight="1" thickBot="1">
      <c r="A19" s="29" t="s">
        <v>72</v>
      </c>
      <c r="B19" s="64" t="s">
        <v>71</v>
      </c>
      <c r="G19" s="11" t="s">
        <v>51</v>
      </c>
      <c r="H19">
        <v>3</v>
      </c>
    </row>
    <row r="20" spans="1:8" ht="30" customHeight="1" thickBot="1">
      <c r="A20" s="15" t="s">
        <v>43</v>
      </c>
      <c r="B20" s="30">
        <v>5</v>
      </c>
      <c r="G20" s="11" t="s">
        <v>52</v>
      </c>
      <c r="H20">
        <v>5</v>
      </c>
    </row>
    <row r="21" spans="1:8" ht="30" customHeight="1">
      <c r="A21" s="100" t="s">
        <v>61</v>
      </c>
      <c r="B21" s="101"/>
    </row>
    <row r="22" spans="1:8" ht="30" customHeight="1" thickBot="1">
      <c r="A22" s="29" t="s">
        <v>62</v>
      </c>
      <c r="B22" s="64" t="s">
        <v>71</v>
      </c>
      <c r="G22" s="7" t="s">
        <v>71</v>
      </c>
      <c r="H22" t="s">
        <v>70</v>
      </c>
    </row>
    <row r="23" spans="1:8" ht="30" customHeight="1" thickBot="1">
      <c r="A23" s="15" t="s">
        <v>43</v>
      </c>
      <c r="B23" s="30">
        <v>2</v>
      </c>
      <c r="G23" s="11" t="s">
        <v>55</v>
      </c>
      <c r="H23">
        <v>1</v>
      </c>
    </row>
    <row r="24" spans="1:8" ht="30" customHeight="1" thickBot="1">
      <c r="A24" s="19" t="s">
        <v>68</v>
      </c>
      <c r="B24" s="31">
        <f>IFERROR((B8+B11+B14+B17+B20+B23)/6,"-")</f>
        <v>2</v>
      </c>
      <c r="G24" s="13" t="s">
        <v>56</v>
      </c>
      <c r="H24">
        <v>3</v>
      </c>
    </row>
    <row r="25" spans="1:8" ht="30" customHeight="1" thickBot="1">
      <c r="A25" s="111" t="s">
        <v>69</v>
      </c>
      <c r="B25" s="112"/>
      <c r="G25" s="11" t="s">
        <v>57</v>
      </c>
      <c r="H25">
        <v>5</v>
      </c>
    </row>
    <row r="26" spans="1:8" ht="9.75" customHeight="1" thickBot="1"/>
    <row r="27" spans="1:8" ht="30" customHeight="1" thickBot="1">
      <c r="A27" s="107" t="s">
        <v>78</v>
      </c>
      <c r="B27" s="108"/>
      <c r="G27" s="7" t="s">
        <v>71</v>
      </c>
      <c r="H27" t="s">
        <v>70</v>
      </c>
    </row>
    <row r="28" spans="1:8" ht="30" customHeight="1" thickBot="1">
      <c r="A28" s="100" t="s">
        <v>79</v>
      </c>
      <c r="B28" s="101"/>
      <c r="G28" s="11" t="s">
        <v>59</v>
      </c>
      <c r="H28">
        <v>1</v>
      </c>
    </row>
    <row r="29" spans="1:8" ht="66.75" customHeight="1" thickBot="1">
      <c r="A29" s="29" t="s">
        <v>80</v>
      </c>
      <c r="B29" s="64" t="s">
        <v>71</v>
      </c>
      <c r="G29" s="11" t="s">
        <v>60</v>
      </c>
      <c r="H29">
        <v>5</v>
      </c>
    </row>
    <row r="30" spans="1:8" ht="30" customHeight="1" thickBot="1">
      <c r="A30" s="15" t="s">
        <v>43</v>
      </c>
      <c r="B30" s="30">
        <v>2</v>
      </c>
    </row>
    <row r="31" spans="1:8" ht="30" customHeight="1" thickBot="1">
      <c r="A31" s="100" t="s">
        <v>81</v>
      </c>
      <c r="B31" s="101"/>
      <c r="G31" s="7" t="s">
        <v>71</v>
      </c>
      <c r="H31" t="s">
        <v>70</v>
      </c>
    </row>
    <row r="32" spans="1:8" ht="42" customHeight="1" thickBot="1">
      <c r="A32" s="29" t="s">
        <v>82</v>
      </c>
      <c r="B32" s="64" t="s">
        <v>71</v>
      </c>
      <c r="G32" s="11" t="s">
        <v>63</v>
      </c>
      <c r="H32">
        <v>1</v>
      </c>
    </row>
    <row r="33" spans="1:8" ht="43.5" customHeight="1" thickBot="1">
      <c r="A33" s="15" t="s">
        <v>43</v>
      </c>
      <c r="B33" s="30">
        <v>1</v>
      </c>
      <c r="G33" s="11" t="s">
        <v>64</v>
      </c>
      <c r="H33">
        <v>2</v>
      </c>
    </row>
    <row r="34" spans="1:8" ht="30" customHeight="1" thickBot="1">
      <c r="A34" s="100" t="s">
        <v>83</v>
      </c>
      <c r="B34" s="101"/>
      <c r="G34" s="11" t="s">
        <v>65</v>
      </c>
      <c r="H34">
        <v>3</v>
      </c>
    </row>
    <row r="35" spans="1:8" ht="30" customHeight="1" thickBot="1">
      <c r="A35" s="29" t="s">
        <v>84</v>
      </c>
      <c r="B35" s="64" t="s">
        <v>71</v>
      </c>
      <c r="G35" s="11" t="s">
        <v>66</v>
      </c>
      <c r="H35">
        <v>4</v>
      </c>
    </row>
    <row r="36" spans="1:8" ht="30" customHeight="1" thickBot="1">
      <c r="A36" s="15" t="s">
        <v>43</v>
      </c>
      <c r="B36" s="30">
        <v>0</v>
      </c>
      <c r="G36" s="11" t="s">
        <v>67</v>
      </c>
      <c r="H36">
        <v>5</v>
      </c>
    </row>
    <row r="37" spans="1:8" ht="30" customHeight="1">
      <c r="A37" s="100" t="s">
        <v>91</v>
      </c>
      <c r="B37" s="101"/>
    </row>
    <row r="38" spans="1:8" ht="30" customHeight="1" thickBot="1">
      <c r="A38" s="29" t="s">
        <v>92</v>
      </c>
      <c r="B38" s="64" t="s">
        <v>71</v>
      </c>
      <c r="G38" s="7" t="s">
        <v>71</v>
      </c>
      <c r="H38" t="s">
        <v>70</v>
      </c>
    </row>
    <row r="39" spans="1:8" ht="30" customHeight="1" thickBot="1">
      <c r="A39" s="15" t="s">
        <v>43</v>
      </c>
      <c r="B39" s="30">
        <v>2</v>
      </c>
      <c r="G39" s="7" t="s">
        <v>96</v>
      </c>
      <c r="H39">
        <v>1</v>
      </c>
    </row>
    <row r="40" spans="1:8" ht="30" customHeight="1" thickBot="1">
      <c r="A40" s="32" t="s">
        <v>93</v>
      </c>
      <c r="B40" s="31">
        <f>IFERROR((B30+B33+B36+B39)/4,"-")</f>
        <v>1.25</v>
      </c>
      <c r="G40" s="7" t="s">
        <v>97</v>
      </c>
      <c r="H40">
        <v>2</v>
      </c>
    </row>
    <row r="41" spans="1:8" ht="30" customHeight="1" thickBot="1">
      <c r="A41" s="111" t="s">
        <v>94</v>
      </c>
      <c r="B41" s="112"/>
      <c r="G41" s="7" t="s">
        <v>98</v>
      </c>
      <c r="H41">
        <v>3</v>
      </c>
    </row>
    <row r="42" spans="1:8" ht="30" customHeight="1" thickBot="1">
      <c r="A42" s="20"/>
      <c r="B42" s="20"/>
      <c r="G42" s="7" t="s">
        <v>99</v>
      </c>
      <c r="H42">
        <v>4</v>
      </c>
    </row>
    <row r="43" spans="1:8" ht="30" customHeight="1" thickBot="1">
      <c r="A43" s="107" t="s">
        <v>95</v>
      </c>
      <c r="B43" s="115"/>
      <c r="G43" s="7" t="s">
        <v>100</v>
      </c>
      <c r="H43">
        <v>5</v>
      </c>
    </row>
    <row r="44" spans="1:8" ht="30" customHeight="1" thickBot="1">
      <c r="A44" s="33" t="s">
        <v>108</v>
      </c>
      <c r="B44" s="31">
        <f>IF(OR(B8="-",B11="-",B14="-",B17="-",B20="-",B23="-",B30="-",B33="-",B36="-",B39="-"),"Presenti campi non compilati",IFERROR(B24*B40,"-"))</f>
        <v>2.5</v>
      </c>
    </row>
    <row r="45" spans="1:8" ht="30" customHeight="1" thickBot="1">
      <c r="A45" s="34"/>
      <c r="B45" s="35"/>
    </row>
    <row r="46" spans="1:8" ht="30" customHeight="1" thickBot="1">
      <c r="A46" s="107" t="s">
        <v>112</v>
      </c>
      <c r="B46" s="115"/>
    </row>
    <row r="47" spans="1:8" ht="30" customHeight="1" thickBot="1">
      <c r="A47" s="113" t="s">
        <v>317</v>
      </c>
      <c r="B47" s="114"/>
    </row>
    <row r="48" spans="1:8" ht="12.75" customHeight="1" thickBot="1">
      <c r="G48" s="7" t="s">
        <v>71</v>
      </c>
      <c r="H48" t="s">
        <v>70</v>
      </c>
    </row>
    <row r="49" spans="7:8" ht="7.5" customHeight="1" thickBot="1">
      <c r="G49" s="7" t="s">
        <v>85</v>
      </c>
      <c r="H49">
        <v>0</v>
      </c>
    </row>
    <row r="50" spans="7:8" ht="30" customHeight="1" thickBot="1">
      <c r="G50" s="7" t="s">
        <v>86</v>
      </c>
      <c r="H50">
        <v>1</v>
      </c>
    </row>
    <row r="51" spans="7:8" ht="30" customHeight="1" thickBot="1">
      <c r="G51" s="7" t="s">
        <v>87</v>
      </c>
      <c r="H51">
        <v>2</v>
      </c>
    </row>
    <row r="52" spans="7:8" ht="30" customHeight="1" thickBot="1">
      <c r="G52" s="7" t="s">
        <v>88</v>
      </c>
      <c r="H52">
        <v>3</v>
      </c>
    </row>
    <row r="53" spans="7:8" ht="30" customHeight="1" thickBot="1">
      <c r="G53" s="7" t="s">
        <v>89</v>
      </c>
      <c r="H53">
        <v>4</v>
      </c>
    </row>
    <row r="54" spans="7:8" ht="30" customHeight="1" thickBot="1">
      <c r="G54" s="7" t="s">
        <v>90</v>
      </c>
      <c r="H54">
        <v>5</v>
      </c>
    </row>
    <row r="55" spans="7:8" ht="30" customHeight="1"/>
    <row r="56" spans="7:8" ht="30" customHeight="1" thickBot="1">
      <c r="G56" s="7" t="s">
        <v>71</v>
      </c>
      <c r="H56" t="s">
        <v>70</v>
      </c>
    </row>
    <row r="57" spans="7:8" ht="30" customHeight="1" thickBot="1">
      <c r="G57" s="7" t="s">
        <v>104</v>
      </c>
      <c r="H57">
        <v>1</v>
      </c>
    </row>
    <row r="58" spans="7:8" ht="30" customHeight="1" thickBot="1">
      <c r="G58" s="7" t="s">
        <v>105</v>
      </c>
      <c r="H58">
        <v>2</v>
      </c>
    </row>
    <row r="59" spans="7:8" ht="30" customHeight="1" thickBot="1">
      <c r="G59" s="7" t="s">
        <v>103</v>
      </c>
      <c r="H59">
        <v>3</v>
      </c>
    </row>
    <row r="60" spans="7:8" ht="30" customHeight="1" thickBot="1">
      <c r="G60" s="7" t="s">
        <v>106</v>
      </c>
      <c r="H60">
        <v>4</v>
      </c>
    </row>
    <row r="61" spans="7:8" ht="30" customHeight="1" thickBot="1">
      <c r="G61" s="7" t="s">
        <v>107</v>
      </c>
      <c r="H61">
        <v>5</v>
      </c>
    </row>
    <row r="62" spans="7:8" ht="30" customHeight="1"/>
    <row r="63" spans="7:8" ht="30" customHeight="1"/>
    <row r="64" spans="7:8" ht="30" customHeight="1"/>
    <row r="65" ht="30" customHeight="1"/>
    <row r="66" ht="30" customHeight="1"/>
    <row r="67" ht="30" customHeight="1"/>
    <row r="68" ht="30" customHeight="1"/>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81.xml><?xml version="1.0" encoding="utf-8"?>
<worksheet xmlns="http://schemas.openxmlformats.org/spreadsheetml/2006/main" xmlns:r="http://schemas.openxmlformats.org/officeDocument/2006/relationships">
  <dimension ref="A1:H68"/>
  <sheetViews>
    <sheetView topLeftCell="A34" zoomScaleNormal="100" zoomScaleSheetLayoutView="100" workbookViewId="0">
      <selection activeCell="A47" sqref="A47:B47"/>
    </sheetView>
  </sheetViews>
  <sheetFormatPr defaultColWidth="8.85546875" defaultRowHeight="15"/>
  <cols>
    <col min="1" max="1" width="85.7109375" customWidth="1"/>
    <col min="2" max="2" width="42" customWidth="1"/>
    <col min="3" max="3" width="5.42578125" customWidth="1"/>
    <col min="7" max="7" width="43.140625" hidden="1" customWidth="1"/>
    <col min="8" max="8" width="9.140625" hidden="1" customWidth="1"/>
  </cols>
  <sheetData>
    <row r="1" spans="1:8" ht="15.75" thickBot="1"/>
    <row r="2" spans="1:8" ht="24" customHeight="1" thickBot="1">
      <c r="A2" s="14" t="s">
        <v>73</v>
      </c>
      <c r="B2" s="18">
        <v>78</v>
      </c>
      <c r="D2" s="102" t="s">
        <v>74</v>
      </c>
      <c r="E2" s="103"/>
      <c r="F2" s="66" t="s">
        <v>30</v>
      </c>
      <c r="H2" t="s">
        <v>30</v>
      </c>
    </row>
    <row r="3" spans="1:8" ht="45" customHeight="1" thickBot="1">
      <c r="A3" s="109" t="s">
        <v>319</v>
      </c>
      <c r="B3" s="110"/>
      <c r="H3" t="s">
        <v>31</v>
      </c>
    </row>
    <row r="4" spans="1:8" ht="31.5" customHeight="1" thickBot="1">
      <c r="A4" s="107" t="s">
        <v>33</v>
      </c>
      <c r="B4" s="108"/>
      <c r="D4" s="104" t="s">
        <v>75</v>
      </c>
      <c r="E4" s="105"/>
      <c r="F4" s="106"/>
    </row>
    <row r="5" spans="1:8" ht="15.75" thickBot="1">
      <c r="A5" s="16" t="s">
        <v>34</v>
      </c>
      <c r="B5" s="17" t="s">
        <v>35</v>
      </c>
      <c r="G5" s="9" t="s">
        <v>71</v>
      </c>
      <c r="H5" t="s">
        <v>70</v>
      </c>
    </row>
    <row r="6" spans="1:8" ht="30" customHeight="1" thickBot="1">
      <c r="A6" s="100" t="s">
        <v>36</v>
      </c>
      <c r="B6" s="101"/>
      <c r="G6" s="10" t="s">
        <v>38</v>
      </c>
      <c r="H6">
        <v>1</v>
      </c>
    </row>
    <row r="7" spans="1:8" ht="30" customHeight="1" thickBot="1">
      <c r="A7" s="24" t="s">
        <v>37</v>
      </c>
      <c r="B7" s="64" t="s">
        <v>71</v>
      </c>
      <c r="G7" s="8" t="s">
        <v>39</v>
      </c>
      <c r="H7">
        <v>2</v>
      </c>
    </row>
    <row r="8" spans="1:8" ht="30" customHeight="1" thickBot="1">
      <c r="A8" s="23" t="s">
        <v>43</v>
      </c>
      <c r="B8" s="22">
        <v>1</v>
      </c>
      <c r="G8" s="7" t="s">
        <v>40</v>
      </c>
      <c r="H8">
        <v>3</v>
      </c>
    </row>
    <row r="9" spans="1:8" ht="30" customHeight="1" thickBot="1">
      <c r="A9" s="100" t="s">
        <v>44</v>
      </c>
      <c r="B9" s="101"/>
      <c r="G9" s="7" t="s">
        <v>41</v>
      </c>
      <c r="H9">
        <v>4</v>
      </c>
    </row>
    <row r="10" spans="1:8" ht="30" customHeight="1" thickBot="1">
      <c r="A10" s="25" t="s">
        <v>45</v>
      </c>
      <c r="B10" s="65" t="s">
        <v>71</v>
      </c>
      <c r="G10" s="7" t="s">
        <v>42</v>
      </c>
      <c r="H10">
        <v>5</v>
      </c>
    </row>
    <row r="11" spans="1:8" ht="30" customHeight="1" thickBot="1">
      <c r="A11" s="26" t="s">
        <v>43</v>
      </c>
      <c r="B11" s="22">
        <v>5</v>
      </c>
    </row>
    <row r="12" spans="1:8" ht="30" customHeight="1">
      <c r="A12" s="100" t="s">
        <v>48</v>
      </c>
      <c r="B12" s="101"/>
      <c r="G12" s="12"/>
    </row>
    <row r="13" spans="1:8" ht="30" customHeight="1" thickBot="1">
      <c r="A13" s="27" t="s">
        <v>49</v>
      </c>
      <c r="B13" s="65" t="s">
        <v>71</v>
      </c>
      <c r="G13" s="7" t="s">
        <v>71</v>
      </c>
      <c r="H13" t="s">
        <v>70</v>
      </c>
    </row>
    <row r="14" spans="1:8" ht="30" customHeight="1" thickBot="1">
      <c r="A14" s="26" t="s">
        <v>43</v>
      </c>
      <c r="B14" s="22">
        <v>1</v>
      </c>
      <c r="G14" s="7" t="s">
        <v>46</v>
      </c>
      <c r="H14">
        <v>2</v>
      </c>
    </row>
    <row r="15" spans="1:8" ht="30" customHeight="1" thickBot="1">
      <c r="A15" s="100" t="s">
        <v>53</v>
      </c>
      <c r="B15" s="101"/>
      <c r="G15" s="7" t="s">
        <v>47</v>
      </c>
      <c r="H15">
        <v>5</v>
      </c>
    </row>
    <row r="16" spans="1:8" ht="39" customHeight="1">
      <c r="A16" s="28" t="s">
        <v>54</v>
      </c>
      <c r="B16" s="64" t="s">
        <v>71</v>
      </c>
    </row>
    <row r="17" spans="1:8" ht="30" customHeight="1" thickBot="1">
      <c r="A17" s="15" t="s">
        <v>43</v>
      </c>
      <c r="B17" s="30">
        <v>3</v>
      </c>
      <c r="G17" s="7" t="s">
        <v>71</v>
      </c>
      <c r="H17" t="s">
        <v>70</v>
      </c>
    </row>
    <row r="18" spans="1:8" ht="30" customHeight="1" thickBot="1">
      <c r="A18" s="100" t="s">
        <v>58</v>
      </c>
      <c r="B18" s="101"/>
      <c r="G18" s="11" t="s">
        <v>50</v>
      </c>
      <c r="H18">
        <v>1</v>
      </c>
    </row>
    <row r="19" spans="1:8" ht="30" customHeight="1" thickBot="1">
      <c r="A19" s="29" t="s">
        <v>72</v>
      </c>
      <c r="B19" s="64" t="s">
        <v>71</v>
      </c>
      <c r="G19" s="11" t="s">
        <v>51</v>
      </c>
      <c r="H19">
        <v>3</v>
      </c>
    </row>
    <row r="20" spans="1:8" ht="30" customHeight="1" thickBot="1">
      <c r="A20" s="15" t="s">
        <v>43</v>
      </c>
      <c r="B20" s="30">
        <v>1</v>
      </c>
      <c r="G20" s="11" t="s">
        <v>52</v>
      </c>
      <c r="H20">
        <v>5</v>
      </c>
    </row>
    <row r="21" spans="1:8" ht="30" customHeight="1">
      <c r="A21" s="100" t="s">
        <v>61</v>
      </c>
      <c r="B21" s="101"/>
    </row>
    <row r="22" spans="1:8" ht="30" customHeight="1" thickBot="1">
      <c r="A22" s="29" t="s">
        <v>62</v>
      </c>
      <c r="B22" s="64" t="s">
        <v>71</v>
      </c>
      <c r="G22" s="7" t="s">
        <v>71</v>
      </c>
      <c r="H22" t="s">
        <v>70</v>
      </c>
    </row>
    <row r="23" spans="1:8" ht="30" customHeight="1" thickBot="1">
      <c r="A23" s="15" t="s">
        <v>43</v>
      </c>
      <c r="B23" s="30">
        <v>2</v>
      </c>
      <c r="G23" s="11" t="s">
        <v>55</v>
      </c>
      <c r="H23">
        <v>1</v>
      </c>
    </row>
    <row r="24" spans="1:8" ht="30" customHeight="1" thickBot="1">
      <c r="A24" s="19" t="s">
        <v>68</v>
      </c>
      <c r="B24" s="31">
        <f>IFERROR((B8+B11+B14+B17+B20+B23)/6,"-")</f>
        <v>2.1666666666666665</v>
      </c>
      <c r="G24" s="13" t="s">
        <v>56</v>
      </c>
      <c r="H24">
        <v>3</v>
      </c>
    </row>
    <row r="25" spans="1:8" ht="30" customHeight="1" thickBot="1">
      <c r="A25" s="111" t="s">
        <v>69</v>
      </c>
      <c r="B25" s="112"/>
      <c r="G25" s="11" t="s">
        <v>57</v>
      </c>
      <c r="H25">
        <v>5</v>
      </c>
    </row>
    <row r="26" spans="1:8" ht="9.75" customHeight="1" thickBot="1"/>
    <row r="27" spans="1:8" ht="30" customHeight="1" thickBot="1">
      <c r="A27" s="107" t="s">
        <v>78</v>
      </c>
      <c r="B27" s="108"/>
      <c r="G27" s="7" t="s">
        <v>71</v>
      </c>
      <c r="H27" t="s">
        <v>70</v>
      </c>
    </row>
    <row r="28" spans="1:8" ht="30" customHeight="1" thickBot="1">
      <c r="A28" s="100" t="s">
        <v>79</v>
      </c>
      <c r="B28" s="101"/>
      <c r="G28" s="11" t="s">
        <v>59</v>
      </c>
      <c r="H28">
        <v>1</v>
      </c>
    </row>
    <row r="29" spans="1:8" ht="66.75" customHeight="1" thickBot="1">
      <c r="A29" s="29" t="s">
        <v>80</v>
      </c>
      <c r="B29" s="64" t="s">
        <v>71</v>
      </c>
      <c r="G29" s="11" t="s">
        <v>60</v>
      </c>
      <c r="H29">
        <v>5</v>
      </c>
    </row>
    <row r="30" spans="1:8" ht="30" customHeight="1" thickBot="1">
      <c r="A30" s="15" t="s">
        <v>43</v>
      </c>
      <c r="B30" s="30">
        <v>3</v>
      </c>
    </row>
    <row r="31" spans="1:8" ht="30" customHeight="1" thickBot="1">
      <c r="A31" s="100" t="s">
        <v>81</v>
      </c>
      <c r="B31" s="101"/>
      <c r="G31" s="7" t="s">
        <v>71</v>
      </c>
      <c r="H31" t="s">
        <v>70</v>
      </c>
    </row>
    <row r="32" spans="1:8" ht="42" customHeight="1" thickBot="1">
      <c r="A32" s="29" t="s">
        <v>82</v>
      </c>
      <c r="B32" s="64" t="s">
        <v>71</v>
      </c>
      <c r="G32" s="11" t="s">
        <v>63</v>
      </c>
      <c r="H32">
        <v>1</v>
      </c>
    </row>
    <row r="33" spans="1:8" ht="43.5" customHeight="1" thickBot="1">
      <c r="A33" s="15" t="s">
        <v>43</v>
      </c>
      <c r="B33" s="30">
        <v>1</v>
      </c>
      <c r="G33" s="11" t="s">
        <v>64</v>
      </c>
      <c r="H33">
        <v>2</v>
      </c>
    </row>
    <row r="34" spans="1:8" ht="30" customHeight="1" thickBot="1">
      <c r="A34" s="100" t="s">
        <v>83</v>
      </c>
      <c r="B34" s="101"/>
      <c r="G34" s="11" t="s">
        <v>65</v>
      </c>
      <c r="H34">
        <v>3</v>
      </c>
    </row>
    <row r="35" spans="1:8" ht="30" customHeight="1" thickBot="1">
      <c r="A35" s="29" t="s">
        <v>84</v>
      </c>
      <c r="B35" s="64" t="s">
        <v>71</v>
      </c>
      <c r="G35" s="11" t="s">
        <v>66</v>
      </c>
      <c r="H35">
        <v>4</v>
      </c>
    </row>
    <row r="36" spans="1:8" ht="30" customHeight="1" thickBot="1">
      <c r="A36" s="15" t="s">
        <v>43</v>
      </c>
      <c r="B36" s="30">
        <v>0</v>
      </c>
      <c r="G36" s="11" t="s">
        <v>67</v>
      </c>
      <c r="H36">
        <v>5</v>
      </c>
    </row>
    <row r="37" spans="1:8" ht="30" customHeight="1">
      <c r="A37" s="100" t="s">
        <v>91</v>
      </c>
      <c r="B37" s="101"/>
    </row>
    <row r="38" spans="1:8" ht="30" customHeight="1" thickBot="1">
      <c r="A38" s="29" t="s">
        <v>92</v>
      </c>
      <c r="B38" s="64" t="s">
        <v>71</v>
      </c>
      <c r="G38" s="7" t="s">
        <v>71</v>
      </c>
      <c r="H38" t="s">
        <v>70</v>
      </c>
    </row>
    <row r="39" spans="1:8" ht="30" customHeight="1" thickBot="1">
      <c r="A39" s="15" t="s">
        <v>43</v>
      </c>
      <c r="B39" s="30">
        <v>1</v>
      </c>
      <c r="G39" s="7" t="s">
        <v>96</v>
      </c>
      <c r="H39">
        <v>1</v>
      </c>
    </row>
    <row r="40" spans="1:8" ht="30" customHeight="1" thickBot="1">
      <c r="A40" s="32" t="s">
        <v>93</v>
      </c>
      <c r="B40" s="31">
        <f>IFERROR((B30+B33+B36+B39)/4,"-")</f>
        <v>1.25</v>
      </c>
      <c r="G40" s="7" t="s">
        <v>97</v>
      </c>
      <c r="H40">
        <v>2</v>
      </c>
    </row>
    <row r="41" spans="1:8" ht="30" customHeight="1" thickBot="1">
      <c r="A41" s="111" t="s">
        <v>94</v>
      </c>
      <c r="B41" s="112"/>
      <c r="G41" s="7" t="s">
        <v>98</v>
      </c>
      <c r="H41">
        <v>3</v>
      </c>
    </row>
    <row r="42" spans="1:8" ht="30" customHeight="1" thickBot="1">
      <c r="A42" s="20"/>
      <c r="B42" s="20"/>
      <c r="G42" s="7" t="s">
        <v>99</v>
      </c>
      <c r="H42">
        <v>4</v>
      </c>
    </row>
    <row r="43" spans="1:8" ht="30" customHeight="1" thickBot="1">
      <c r="A43" s="107" t="s">
        <v>95</v>
      </c>
      <c r="B43" s="115"/>
      <c r="G43" s="7" t="s">
        <v>100</v>
      </c>
      <c r="H43">
        <v>5</v>
      </c>
    </row>
    <row r="44" spans="1:8" ht="30" customHeight="1" thickBot="1">
      <c r="A44" s="33" t="s">
        <v>108</v>
      </c>
      <c r="B44" s="31">
        <f>IF(OR(B8="-",B11="-",B14="-",B17="-",B20="-",B23="-",B30="-",B33="-",B36="-",B39="-"),"Presenti campi non compilati",IFERROR(B24*B40,"-"))</f>
        <v>2.708333333333333</v>
      </c>
    </row>
    <row r="45" spans="1:8" ht="30" customHeight="1" thickBot="1">
      <c r="A45" s="34"/>
      <c r="B45" s="35"/>
    </row>
    <row r="46" spans="1:8" ht="30" customHeight="1" thickBot="1">
      <c r="A46" s="107" t="s">
        <v>112</v>
      </c>
      <c r="B46" s="115"/>
    </row>
    <row r="47" spans="1:8" ht="30" customHeight="1" thickBot="1">
      <c r="A47" s="113" t="s">
        <v>320</v>
      </c>
      <c r="B47" s="114"/>
    </row>
    <row r="48" spans="1:8" ht="12.75" customHeight="1" thickBot="1">
      <c r="G48" s="7" t="s">
        <v>71</v>
      </c>
      <c r="H48" t="s">
        <v>70</v>
      </c>
    </row>
    <row r="49" spans="7:8" ht="7.5" customHeight="1" thickBot="1">
      <c r="G49" s="7" t="s">
        <v>85</v>
      </c>
      <c r="H49">
        <v>0</v>
      </c>
    </row>
    <row r="50" spans="7:8" ht="30" customHeight="1" thickBot="1">
      <c r="G50" s="7" t="s">
        <v>86</v>
      </c>
      <c r="H50">
        <v>1</v>
      </c>
    </row>
    <row r="51" spans="7:8" ht="30" customHeight="1" thickBot="1">
      <c r="G51" s="7" t="s">
        <v>87</v>
      </c>
      <c r="H51">
        <v>2</v>
      </c>
    </row>
    <row r="52" spans="7:8" ht="30" customHeight="1" thickBot="1">
      <c r="G52" s="7" t="s">
        <v>88</v>
      </c>
      <c r="H52">
        <v>3</v>
      </c>
    </row>
    <row r="53" spans="7:8" ht="30" customHeight="1" thickBot="1">
      <c r="G53" s="7" t="s">
        <v>89</v>
      </c>
      <c r="H53">
        <v>4</v>
      </c>
    </row>
    <row r="54" spans="7:8" ht="30" customHeight="1" thickBot="1">
      <c r="G54" s="7" t="s">
        <v>90</v>
      </c>
      <c r="H54">
        <v>5</v>
      </c>
    </row>
    <row r="55" spans="7:8" ht="30" customHeight="1"/>
    <row r="56" spans="7:8" ht="30" customHeight="1" thickBot="1">
      <c r="G56" s="7" t="s">
        <v>71</v>
      </c>
      <c r="H56" t="s">
        <v>70</v>
      </c>
    </row>
    <row r="57" spans="7:8" ht="30" customHeight="1" thickBot="1">
      <c r="G57" s="7" t="s">
        <v>104</v>
      </c>
      <c r="H57">
        <v>1</v>
      </c>
    </row>
    <row r="58" spans="7:8" ht="30" customHeight="1" thickBot="1">
      <c r="G58" s="7" t="s">
        <v>105</v>
      </c>
      <c r="H58">
        <v>2</v>
      </c>
    </row>
    <row r="59" spans="7:8" ht="30" customHeight="1" thickBot="1">
      <c r="G59" s="7" t="s">
        <v>103</v>
      </c>
      <c r="H59">
        <v>3</v>
      </c>
    </row>
    <row r="60" spans="7:8" ht="30" customHeight="1" thickBot="1">
      <c r="G60" s="7" t="s">
        <v>106</v>
      </c>
      <c r="H60">
        <v>4</v>
      </c>
    </row>
    <row r="61" spans="7:8" ht="30" customHeight="1" thickBot="1">
      <c r="G61" s="7" t="s">
        <v>107</v>
      </c>
      <c r="H61">
        <v>5</v>
      </c>
    </row>
    <row r="62" spans="7:8" ht="30" customHeight="1"/>
    <row r="63" spans="7:8" ht="30" customHeight="1"/>
    <row r="64" spans="7:8" ht="30" customHeight="1"/>
    <row r="65" ht="30" customHeight="1"/>
    <row r="66" ht="30" customHeight="1"/>
    <row r="67" ht="30" customHeight="1"/>
    <row r="68" ht="30" customHeight="1"/>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82.xml><?xml version="1.0" encoding="utf-8"?>
<worksheet xmlns="http://schemas.openxmlformats.org/spreadsheetml/2006/main" xmlns:r="http://schemas.openxmlformats.org/officeDocument/2006/relationships">
  <dimension ref="A1:H68"/>
  <sheetViews>
    <sheetView topLeftCell="A31" zoomScaleNormal="100" zoomScaleSheetLayoutView="100" workbookViewId="0">
      <selection activeCell="A47" sqref="A47:B47"/>
    </sheetView>
  </sheetViews>
  <sheetFormatPr defaultColWidth="8.85546875" defaultRowHeight="15"/>
  <cols>
    <col min="1" max="1" width="85.7109375" customWidth="1"/>
    <col min="2" max="2" width="42" customWidth="1"/>
    <col min="3" max="3" width="5.42578125" customWidth="1"/>
    <col min="7" max="7" width="43.140625" hidden="1" customWidth="1"/>
    <col min="8" max="8" width="9.140625" hidden="1" customWidth="1"/>
  </cols>
  <sheetData>
    <row r="1" spans="1:8" ht="15.75" thickBot="1"/>
    <row r="2" spans="1:8" ht="24" customHeight="1" thickBot="1">
      <c r="A2" s="14" t="s">
        <v>73</v>
      </c>
      <c r="B2" s="18">
        <v>79</v>
      </c>
      <c r="D2" s="102" t="s">
        <v>74</v>
      </c>
      <c r="E2" s="103"/>
      <c r="F2" s="66" t="s">
        <v>30</v>
      </c>
      <c r="H2" t="s">
        <v>30</v>
      </c>
    </row>
    <row r="3" spans="1:8" ht="45" customHeight="1" thickBot="1">
      <c r="A3" s="109" t="s">
        <v>322</v>
      </c>
      <c r="B3" s="110"/>
      <c r="H3" t="s">
        <v>31</v>
      </c>
    </row>
    <row r="4" spans="1:8" ht="31.5" customHeight="1" thickBot="1">
      <c r="A4" s="107" t="s">
        <v>33</v>
      </c>
      <c r="B4" s="108"/>
      <c r="D4" s="104" t="s">
        <v>75</v>
      </c>
      <c r="E4" s="105"/>
      <c r="F4" s="106"/>
    </row>
    <row r="5" spans="1:8" ht="15.75" thickBot="1">
      <c r="A5" s="16" t="s">
        <v>34</v>
      </c>
      <c r="B5" s="17" t="s">
        <v>35</v>
      </c>
      <c r="G5" s="9" t="s">
        <v>71</v>
      </c>
      <c r="H5" t="s">
        <v>70</v>
      </c>
    </row>
    <row r="6" spans="1:8" ht="30" customHeight="1" thickBot="1">
      <c r="A6" s="100" t="s">
        <v>36</v>
      </c>
      <c r="B6" s="101"/>
      <c r="G6" s="10" t="s">
        <v>38</v>
      </c>
      <c r="H6">
        <v>1</v>
      </c>
    </row>
    <row r="7" spans="1:8" ht="30" customHeight="1" thickBot="1">
      <c r="A7" s="24" t="s">
        <v>37</v>
      </c>
      <c r="B7" s="64" t="s">
        <v>71</v>
      </c>
      <c r="G7" s="8" t="s">
        <v>39</v>
      </c>
      <c r="H7">
        <v>2</v>
      </c>
    </row>
    <row r="8" spans="1:8" ht="30" customHeight="1" thickBot="1">
      <c r="A8" s="23" t="s">
        <v>43</v>
      </c>
      <c r="B8" s="22">
        <v>1</v>
      </c>
      <c r="G8" s="7" t="s">
        <v>40</v>
      </c>
      <c r="H8">
        <v>3</v>
      </c>
    </row>
    <row r="9" spans="1:8" ht="30" customHeight="1" thickBot="1">
      <c r="A9" s="100" t="s">
        <v>44</v>
      </c>
      <c r="B9" s="101"/>
      <c r="G9" s="7" t="s">
        <v>41</v>
      </c>
      <c r="H9">
        <v>4</v>
      </c>
    </row>
    <row r="10" spans="1:8" ht="30" customHeight="1" thickBot="1">
      <c r="A10" s="25" t="s">
        <v>45</v>
      </c>
      <c r="B10" s="65" t="s">
        <v>71</v>
      </c>
      <c r="G10" s="7" t="s">
        <v>42</v>
      </c>
      <c r="H10">
        <v>5</v>
      </c>
    </row>
    <row r="11" spans="1:8" ht="30" customHeight="1" thickBot="1">
      <c r="A11" s="26" t="s">
        <v>43</v>
      </c>
      <c r="B11" s="22">
        <v>5</v>
      </c>
    </row>
    <row r="12" spans="1:8" ht="30" customHeight="1">
      <c r="A12" s="100" t="s">
        <v>48</v>
      </c>
      <c r="B12" s="101"/>
      <c r="G12" s="12"/>
    </row>
    <row r="13" spans="1:8" ht="30" customHeight="1" thickBot="1">
      <c r="A13" s="27" t="s">
        <v>49</v>
      </c>
      <c r="B13" s="65" t="s">
        <v>71</v>
      </c>
      <c r="G13" s="7" t="s">
        <v>71</v>
      </c>
      <c r="H13" t="s">
        <v>70</v>
      </c>
    </row>
    <row r="14" spans="1:8" ht="30" customHeight="1" thickBot="1">
      <c r="A14" s="26" t="s">
        <v>43</v>
      </c>
      <c r="B14" s="22">
        <v>1</v>
      </c>
      <c r="G14" s="7" t="s">
        <v>46</v>
      </c>
      <c r="H14">
        <v>2</v>
      </c>
    </row>
    <row r="15" spans="1:8" ht="30" customHeight="1" thickBot="1">
      <c r="A15" s="100" t="s">
        <v>53</v>
      </c>
      <c r="B15" s="101"/>
      <c r="G15" s="7" t="s">
        <v>47</v>
      </c>
      <c r="H15">
        <v>5</v>
      </c>
    </row>
    <row r="16" spans="1:8" ht="39" customHeight="1">
      <c r="A16" s="28" t="s">
        <v>54</v>
      </c>
      <c r="B16" s="64" t="s">
        <v>71</v>
      </c>
    </row>
    <row r="17" spans="1:8" ht="30" customHeight="1" thickBot="1">
      <c r="A17" s="15" t="s">
        <v>43</v>
      </c>
      <c r="B17" s="30">
        <v>3</v>
      </c>
      <c r="G17" s="7" t="s">
        <v>71</v>
      </c>
      <c r="H17" t="s">
        <v>70</v>
      </c>
    </row>
    <row r="18" spans="1:8" ht="30" customHeight="1" thickBot="1">
      <c r="A18" s="100" t="s">
        <v>58</v>
      </c>
      <c r="B18" s="101"/>
      <c r="G18" s="11" t="s">
        <v>50</v>
      </c>
      <c r="H18">
        <v>1</v>
      </c>
    </row>
    <row r="19" spans="1:8" ht="30" customHeight="1" thickBot="1">
      <c r="A19" s="29" t="s">
        <v>72</v>
      </c>
      <c r="B19" s="64" t="s">
        <v>71</v>
      </c>
      <c r="G19" s="11" t="s">
        <v>51</v>
      </c>
      <c r="H19">
        <v>3</v>
      </c>
    </row>
    <row r="20" spans="1:8" ht="30" customHeight="1" thickBot="1">
      <c r="A20" s="15" t="s">
        <v>43</v>
      </c>
      <c r="B20" s="30">
        <v>1</v>
      </c>
      <c r="G20" s="11" t="s">
        <v>52</v>
      </c>
      <c r="H20">
        <v>5</v>
      </c>
    </row>
    <row r="21" spans="1:8" ht="30" customHeight="1">
      <c r="A21" s="100" t="s">
        <v>61</v>
      </c>
      <c r="B21" s="101"/>
    </row>
    <row r="22" spans="1:8" ht="30" customHeight="1" thickBot="1">
      <c r="A22" s="29" t="s">
        <v>62</v>
      </c>
      <c r="B22" s="64" t="s">
        <v>71</v>
      </c>
      <c r="G22" s="7" t="s">
        <v>71</v>
      </c>
      <c r="H22" t="s">
        <v>70</v>
      </c>
    </row>
    <row r="23" spans="1:8" ht="30" customHeight="1" thickBot="1">
      <c r="A23" s="15" t="s">
        <v>43</v>
      </c>
      <c r="B23" s="30">
        <v>2</v>
      </c>
      <c r="G23" s="11" t="s">
        <v>55</v>
      </c>
      <c r="H23">
        <v>1</v>
      </c>
    </row>
    <row r="24" spans="1:8" ht="30" customHeight="1" thickBot="1">
      <c r="A24" s="19" t="s">
        <v>68</v>
      </c>
      <c r="B24" s="31">
        <f>IFERROR((B8+B11+B14+B17+B20+B23)/6,"-")</f>
        <v>2.1666666666666665</v>
      </c>
      <c r="G24" s="13" t="s">
        <v>56</v>
      </c>
      <c r="H24">
        <v>3</v>
      </c>
    </row>
    <row r="25" spans="1:8" ht="30" customHeight="1" thickBot="1">
      <c r="A25" s="111" t="s">
        <v>69</v>
      </c>
      <c r="B25" s="112"/>
      <c r="G25" s="11" t="s">
        <v>57</v>
      </c>
      <c r="H25">
        <v>5</v>
      </c>
    </row>
    <row r="26" spans="1:8" ht="9.75" customHeight="1" thickBot="1"/>
    <row r="27" spans="1:8" ht="30" customHeight="1" thickBot="1">
      <c r="A27" s="107" t="s">
        <v>78</v>
      </c>
      <c r="B27" s="108"/>
      <c r="G27" s="7" t="s">
        <v>71</v>
      </c>
      <c r="H27" t="s">
        <v>70</v>
      </c>
    </row>
    <row r="28" spans="1:8" ht="30" customHeight="1" thickBot="1">
      <c r="A28" s="100" t="s">
        <v>79</v>
      </c>
      <c r="B28" s="101"/>
      <c r="G28" s="11" t="s">
        <v>59</v>
      </c>
      <c r="H28">
        <v>1</v>
      </c>
    </row>
    <row r="29" spans="1:8" ht="66.75" customHeight="1" thickBot="1">
      <c r="A29" s="29" t="s">
        <v>80</v>
      </c>
      <c r="B29" s="64" t="s">
        <v>71</v>
      </c>
      <c r="G29" s="11" t="s">
        <v>60</v>
      </c>
      <c r="H29">
        <v>5</v>
      </c>
    </row>
    <row r="30" spans="1:8" ht="30" customHeight="1" thickBot="1">
      <c r="A30" s="15" t="s">
        <v>43</v>
      </c>
      <c r="B30" s="30">
        <v>3</v>
      </c>
    </row>
    <row r="31" spans="1:8" ht="30" customHeight="1" thickBot="1">
      <c r="A31" s="100" t="s">
        <v>81</v>
      </c>
      <c r="B31" s="101"/>
      <c r="G31" s="7" t="s">
        <v>71</v>
      </c>
      <c r="H31" t="s">
        <v>70</v>
      </c>
    </row>
    <row r="32" spans="1:8" ht="42" customHeight="1" thickBot="1">
      <c r="A32" s="29" t="s">
        <v>82</v>
      </c>
      <c r="B32" s="64" t="s">
        <v>71</v>
      </c>
      <c r="G32" s="11" t="s">
        <v>63</v>
      </c>
      <c r="H32">
        <v>1</v>
      </c>
    </row>
    <row r="33" spans="1:8" ht="43.5" customHeight="1" thickBot="1">
      <c r="A33" s="15" t="s">
        <v>43</v>
      </c>
      <c r="B33" s="30">
        <v>1</v>
      </c>
      <c r="G33" s="11" t="s">
        <v>64</v>
      </c>
      <c r="H33">
        <v>2</v>
      </c>
    </row>
    <row r="34" spans="1:8" ht="30" customHeight="1" thickBot="1">
      <c r="A34" s="100" t="s">
        <v>83</v>
      </c>
      <c r="B34" s="101"/>
      <c r="G34" s="11" t="s">
        <v>65</v>
      </c>
      <c r="H34">
        <v>3</v>
      </c>
    </row>
    <row r="35" spans="1:8" ht="30" customHeight="1" thickBot="1">
      <c r="A35" s="29" t="s">
        <v>84</v>
      </c>
      <c r="B35" s="64" t="s">
        <v>71</v>
      </c>
      <c r="G35" s="11" t="s">
        <v>66</v>
      </c>
      <c r="H35">
        <v>4</v>
      </c>
    </row>
    <row r="36" spans="1:8" ht="30" customHeight="1" thickBot="1">
      <c r="A36" s="15" t="s">
        <v>43</v>
      </c>
      <c r="B36" s="30">
        <v>0</v>
      </c>
      <c r="G36" s="11" t="s">
        <v>67</v>
      </c>
      <c r="H36">
        <v>5</v>
      </c>
    </row>
    <row r="37" spans="1:8" ht="30" customHeight="1">
      <c r="A37" s="100" t="s">
        <v>91</v>
      </c>
      <c r="B37" s="101"/>
    </row>
    <row r="38" spans="1:8" ht="30" customHeight="1" thickBot="1">
      <c r="A38" s="29" t="s">
        <v>92</v>
      </c>
      <c r="B38" s="64" t="s">
        <v>71</v>
      </c>
      <c r="G38" s="7" t="s">
        <v>71</v>
      </c>
      <c r="H38" t="s">
        <v>70</v>
      </c>
    </row>
    <row r="39" spans="1:8" ht="30" customHeight="1" thickBot="1">
      <c r="A39" s="15" t="s">
        <v>43</v>
      </c>
      <c r="B39" s="30">
        <v>2</v>
      </c>
      <c r="G39" s="7" t="s">
        <v>96</v>
      </c>
      <c r="H39">
        <v>1</v>
      </c>
    </row>
    <row r="40" spans="1:8" ht="30" customHeight="1" thickBot="1">
      <c r="A40" s="32" t="s">
        <v>93</v>
      </c>
      <c r="B40" s="31">
        <f>IFERROR((B30+B33+B36+B39)/4,"-")</f>
        <v>1.5</v>
      </c>
      <c r="G40" s="7" t="s">
        <v>97</v>
      </c>
      <c r="H40">
        <v>2</v>
      </c>
    </row>
    <row r="41" spans="1:8" ht="30" customHeight="1" thickBot="1">
      <c r="A41" s="111" t="s">
        <v>94</v>
      </c>
      <c r="B41" s="112"/>
      <c r="G41" s="7" t="s">
        <v>98</v>
      </c>
      <c r="H41">
        <v>3</v>
      </c>
    </row>
    <row r="42" spans="1:8" ht="30" customHeight="1" thickBot="1">
      <c r="A42" s="20"/>
      <c r="B42" s="20"/>
      <c r="G42" s="7" t="s">
        <v>99</v>
      </c>
      <c r="H42">
        <v>4</v>
      </c>
    </row>
    <row r="43" spans="1:8" ht="30" customHeight="1" thickBot="1">
      <c r="A43" s="107" t="s">
        <v>95</v>
      </c>
      <c r="B43" s="115"/>
      <c r="G43" s="7" t="s">
        <v>100</v>
      </c>
      <c r="H43">
        <v>5</v>
      </c>
    </row>
    <row r="44" spans="1:8" ht="30" customHeight="1" thickBot="1">
      <c r="A44" s="33" t="s">
        <v>108</v>
      </c>
      <c r="B44" s="31">
        <f>IF(OR(B8="-",B11="-",B14="-",B17="-",B20="-",B23="-",B30="-",B33="-",B36="-",B39="-"),"Presenti campi non compilati",IFERROR(B24*B40,"-"))</f>
        <v>3.25</v>
      </c>
    </row>
    <row r="45" spans="1:8" ht="30" customHeight="1" thickBot="1">
      <c r="A45" s="34"/>
      <c r="B45" s="35"/>
    </row>
    <row r="46" spans="1:8" ht="30" customHeight="1" thickBot="1">
      <c r="A46" s="107" t="s">
        <v>112</v>
      </c>
      <c r="B46" s="115"/>
    </row>
    <row r="47" spans="1:8" ht="30" customHeight="1" thickBot="1">
      <c r="A47" s="113" t="s">
        <v>323</v>
      </c>
      <c r="B47" s="114"/>
    </row>
    <row r="48" spans="1:8" ht="12.75" customHeight="1" thickBot="1">
      <c r="G48" s="7" t="s">
        <v>71</v>
      </c>
      <c r="H48" t="s">
        <v>70</v>
      </c>
    </row>
    <row r="49" spans="7:8" ht="7.5" customHeight="1" thickBot="1">
      <c r="G49" s="7" t="s">
        <v>85</v>
      </c>
      <c r="H49">
        <v>0</v>
      </c>
    </row>
    <row r="50" spans="7:8" ht="30" customHeight="1" thickBot="1">
      <c r="G50" s="7" t="s">
        <v>86</v>
      </c>
      <c r="H50">
        <v>1</v>
      </c>
    </row>
    <row r="51" spans="7:8" ht="30" customHeight="1" thickBot="1">
      <c r="G51" s="7" t="s">
        <v>87</v>
      </c>
      <c r="H51">
        <v>2</v>
      </c>
    </row>
    <row r="52" spans="7:8" ht="30" customHeight="1" thickBot="1">
      <c r="G52" s="7" t="s">
        <v>88</v>
      </c>
      <c r="H52">
        <v>3</v>
      </c>
    </row>
    <row r="53" spans="7:8" ht="30" customHeight="1" thickBot="1">
      <c r="G53" s="7" t="s">
        <v>89</v>
      </c>
      <c r="H53">
        <v>4</v>
      </c>
    </row>
    <row r="54" spans="7:8" ht="30" customHeight="1" thickBot="1">
      <c r="G54" s="7" t="s">
        <v>90</v>
      </c>
      <c r="H54">
        <v>5</v>
      </c>
    </row>
    <row r="55" spans="7:8" ht="30" customHeight="1"/>
    <row r="56" spans="7:8" ht="30" customHeight="1" thickBot="1">
      <c r="G56" s="7" t="s">
        <v>71</v>
      </c>
      <c r="H56" t="s">
        <v>70</v>
      </c>
    </row>
    <row r="57" spans="7:8" ht="30" customHeight="1" thickBot="1">
      <c r="G57" s="7" t="s">
        <v>104</v>
      </c>
      <c r="H57">
        <v>1</v>
      </c>
    </row>
    <row r="58" spans="7:8" ht="30" customHeight="1" thickBot="1">
      <c r="G58" s="7" t="s">
        <v>105</v>
      </c>
      <c r="H58">
        <v>2</v>
      </c>
    </row>
    <row r="59" spans="7:8" ht="30" customHeight="1" thickBot="1">
      <c r="G59" s="7" t="s">
        <v>103</v>
      </c>
      <c r="H59">
        <v>3</v>
      </c>
    </row>
    <row r="60" spans="7:8" ht="30" customHeight="1" thickBot="1">
      <c r="G60" s="7" t="s">
        <v>106</v>
      </c>
      <c r="H60">
        <v>4</v>
      </c>
    </row>
    <row r="61" spans="7:8" ht="30" customHeight="1" thickBot="1">
      <c r="G61" s="7" t="s">
        <v>107</v>
      </c>
      <c r="H61">
        <v>5</v>
      </c>
    </row>
    <row r="62" spans="7:8" ht="30" customHeight="1"/>
    <row r="63" spans="7:8" ht="30" customHeight="1"/>
    <row r="64" spans="7:8" ht="30" customHeight="1"/>
    <row r="65" ht="30" customHeight="1"/>
    <row r="66" ht="30" customHeight="1"/>
    <row r="67" ht="30" customHeight="1"/>
    <row r="68" ht="30" customHeight="1"/>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83.xml><?xml version="1.0" encoding="utf-8"?>
<worksheet xmlns="http://schemas.openxmlformats.org/spreadsheetml/2006/main" xmlns:r="http://schemas.openxmlformats.org/officeDocument/2006/relationships">
  <dimension ref="A1:H68"/>
  <sheetViews>
    <sheetView zoomScaleNormal="100" zoomScaleSheetLayoutView="100" workbookViewId="0">
      <selection activeCell="D4" sqref="D4:F4"/>
    </sheetView>
  </sheetViews>
  <sheetFormatPr defaultColWidth="8.85546875" defaultRowHeight="15"/>
  <cols>
    <col min="1" max="1" width="85.7109375" customWidth="1"/>
    <col min="2" max="2" width="42" customWidth="1"/>
    <col min="3" max="3" width="5.42578125" customWidth="1"/>
    <col min="7" max="7" width="43.140625" hidden="1" customWidth="1"/>
    <col min="8" max="8" width="9.140625" hidden="1" customWidth="1"/>
  </cols>
  <sheetData>
    <row r="1" spans="1:8" ht="15.75" thickBot="1"/>
    <row r="2" spans="1:8" ht="24" customHeight="1" thickBot="1">
      <c r="A2" s="14" t="s">
        <v>73</v>
      </c>
      <c r="B2" s="18">
        <v>80</v>
      </c>
      <c r="D2" s="102" t="s">
        <v>74</v>
      </c>
      <c r="E2" s="103"/>
      <c r="F2" s="66" t="s">
        <v>30</v>
      </c>
      <c r="H2" t="s">
        <v>30</v>
      </c>
    </row>
    <row r="3" spans="1:8" ht="45" customHeight="1" thickBot="1">
      <c r="A3" s="109" t="s">
        <v>325</v>
      </c>
      <c r="B3" s="110"/>
      <c r="H3" t="s">
        <v>31</v>
      </c>
    </row>
    <row r="4" spans="1:8" ht="31.5" customHeight="1" thickBot="1">
      <c r="A4" s="107" t="s">
        <v>33</v>
      </c>
      <c r="B4" s="108"/>
      <c r="D4" s="104" t="s">
        <v>75</v>
      </c>
      <c r="E4" s="105"/>
      <c r="F4" s="106"/>
    </row>
    <row r="5" spans="1:8" ht="15.75" thickBot="1">
      <c r="A5" s="16" t="s">
        <v>34</v>
      </c>
      <c r="B5" s="17" t="s">
        <v>35</v>
      </c>
      <c r="G5" s="9" t="s">
        <v>71</v>
      </c>
      <c r="H5" t="s">
        <v>70</v>
      </c>
    </row>
    <row r="6" spans="1:8" ht="30" customHeight="1" thickBot="1">
      <c r="A6" s="100" t="s">
        <v>36</v>
      </c>
      <c r="B6" s="101"/>
      <c r="G6" s="10" t="s">
        <v>38</v>
      </c>
      <c r="H6">
        <v>1</v>
      </c>
    </row>
    <row r="7" spans="1:8" ht="30" customHeight="1" thickBot="1">
      <c r="A7" s="24" t="s">
        <v>37</v>
      </c>
      <c r="B7" s="64" t="s">
        <v>71</v>
      </c>
      <c r="G7" s="8" t="s">
        <v>39</v>
      </c>
      <c r="H7">
        <v>2</v>
      </c>
    </row>
    <row r="8" spans="1:8" ht="30" customHeight="1" thickBot="1">
      <c r="A8" s="23" t="s">
        <v>43</v>
      </c>
      <c r="B8" s="22">
        <v>1</v>
      </c>
      <c r="G8" s="7" t="s">
        <v>40</v>
      </c>
      <c r="H8">
        <v>3</v>
      </c>
    </row>
    <row r="9" spans="1:8" ht="30" customHeight="1" thickBot="1">
      <c r="A9" s="100" t="s">
        <v>44</v>
      </c>
      <c r="B9" s="101"/>
      <c r="G9" s="7" t="s">
        <v>41</v>
      </c>
      <c r="H9">
        <v>4</v>
      </c>
    </row>
    <row r="10" spans="1:8" ht="30" customHeight="1" thickBot="1">
      <c r="A10" s="25" t="s">
        <v>45</v>
      </c>
      <c r="B10" s="65" t="s">
        <v>71</v>
      </c>
      <c r="G10" s="7" t="s">
        <v>42</v>
      </c>
      <c r="H10">
        <v>5</v>
      </c>
    </row>
    <row r="11" spans="1:8" ht="30" customHeight="1" thickBot="1">
      <c r="A11" s="26" t="s">
        <v>43</v>
      </c>
      <c r="B11" s="22">
        <v>5</v>
      </c>
    </row>
    <row r="12" spans="1:8" ht="30" customHeight="1">
      <c r="A12" s="100" t="s">
        <v>48</v>
      </c>
      <c r="B12" s="101"/>
      <c r="G12" s="12"/>
    </row>
    <row r="13" spans="1:8" ht="30" customHeight="1" thickBot="1">
      <c r="A13" s="27" t="s">
        <v>49</v>
      </c>
      <c r="B13" s="65" t="s">
        <v>71</v>
      </c>
      <c r="G13" s="7" t="s">
        <v>71</v>
      </c>
      <c r="H13" t="s">
        <v>70</v>
      </c>
    </row>
    <row r="14" spans="1:8" ht="30" customHeight="1" thickBot="1">
      <c r="A14" s="26" t="s">
        <v>43</v>
      </c>
      <c r="B14" s="22">
        <v>1</v>
      </c>
      <c r="G14" s="7" t="s">
        <v>46</v>
      </c>
      <c r="H14">
        <v>2</v>
      </c>
    </row>
    <row r="15" spans="1:8" ht="30" customHeight="1" thickBot="1">
      <c r="A15" s="100" t="s">
        <v>53</v>
      </c>
      <c r="B15" s="101"/>
      <c r="G15" s="7" t="s">
        <v>47</v>
      </c>
      <c r="H15">
        <v>5</v>
      </c>
    </row>
    <row r="16" spans="1:8" ht="39" customHeight="1">
      <c r="A16" s="28" t="s">
        <v>54</v>
      </c>
      <c r="B16" s="64" t="s">
        <v>71</v>
      </c>
    </row>
    <row r="17" spans="1:8" ht="30" customHeight="1" thickBot="1">
      <c r="A17" s="15" t="s">
        <v>43</v>
      </c>
      <c r="B17" s="30">
        <v>3</v>
      </c>
      <c r="G17" s="7" t="s">
        <v>71</v>
      </c>
      <c r="H17" t="s">
        <v>70</v>
      </c>
    </row>
    <row r="18" spans="1:8" ht="30" customHeight="1" thickBot="1">
      <c r="A18" s="100" t="s">
        <v>58</v>
      </c>
      <c r="B18" s="101"/>
      <c r="G18" s="11" t="s">
        <v>50</v>
      </c>
      <c r="H18">
        <v>1</v>
      </c>
    </row>
    <row r="19" spans="1:8" ht="30" customHeight="1" thickBot="1">
      <c r="A19" s="29" t="s">
        <v>72</v>
      </c>
      <c r="B19" s="64" t="s">
        <v>71</v>
      </c>
      <c r="G19" s="11" t="s">
        <v>51</v>
      </c>
      <c r="H19">
        <v>3</v>
      </c>
    </row>
    <row r="20" spans="1:8" ht="30" customHeight="1" thickBot="1">
      <c r="A20" s="15" t="s">
        <v>43</v>
      </c>
      <c r="B20" s="30">
        <v>1</v>
      </c>
      <c r="G20" s="11" t="s">
        <v>52</v>
      </c>
      <c r="H20">
        <v>5</v>
      </c>
    </row>
    <row r="21" spans="1:8" ht="30" customHeight="1">
      <c r="A21" s="100" t="s">
        <v>61</v>
      </c>
      <c r="B21" s="101"/>
    </row>
    <row r="22" spans="1:8" ht="30" customHeight="1" thickBot="1">
      <c r="A22" s="29" t="s">
        <v>62</v>
      </c>
      <c r="B22" s="64" t="s">
        <v>71</v>
      </c>
      <c r="G22" s="7" t="s">
        <v>71</v>
      </c>
      <c r="H22" t="s">
        <v>70</v>
      </c>
    </row>
    <row r="23" spans="1:8" ht="30" customHeight="1" thickBot="1">
      <c r="A23" s="15" t="s">
        <v>43</v>
      </c>
      <c r="B23" s="30">
        <v>2</v>
      </c>
      <c r="G23" s="11" t="s">
        <v>55</v>
      </c>
      <c r="H23">
        <v>1</v>
      </c>
    </row>
    <row r="24" spans="1:8" ht="30" customHeight="1" thickBot="1">
      <c r="A24" s="19" t="s">
        <v>68</v>
      </c>
      <c r="B24" s="31">
        <f>IFERROR((B8+B11+B14+B17+B20+B23)/6,"-")</f>
        <v>2.1666666666666665</v>
      </c>
      <c r="G24" s="13" t="s">
        <v>56</v>
      </c>
      <c r="H24">
        <v>3</v>
      </c>
    </row>
    <row r="25" spans="1:8" ht="30" customHeight="1" thickBot="1">
      <c r="A25" s="111" t="s">
        <v>69</v>
      </c>
      <c r="B25" s="112"/>
      <c r="G25" s="11" t="s">
        <v>57</v>
      </c>
      <c r="H25">
        <v>5</v>
      </c>
    </row>
    <row r="26" spans="1:8" ht="9.75" customHeight="1" thickBot="1"/>
    <row r="27" spans="1:8" ht="30" customHeight="1" thickBot="1">
      <c r="A27" s="107" t="s">
        <v>78</v>
      </c>
      <c r="B27" s="108"/>
      <c r="G27" s="7" t="s">
        <v>71</v>
      </c>
      <c r="H27" t="s">
        <v>70</v>
      </c>
    </row>
    <row r="28" spans="1:8" ht="30" customHeight="1" thickBot="1">
      <c r="A28" s="100" t="s">
        <v>79</v>
      </c>
      <c r="B28" s="101"/>
      <c r="G28" s="11" t="s">
        <v>59</v>
      </c>
      <c r="H28">
        <v>1</v>
      </c>
    </row>
    <row r="29" spans="1:8" ht="66.75" customHeight="1" thickBot="1">
      <c r="A29" s="29" t="s">
        <v>80</v>
      </c>
      <c r="B29" s="64" t="s">
        <v>71</v>
      </c>
      <c r="G29" s="11" t="s">
        <v>60</v>
      </c>
      <c r="H29">
        <v>5</v>
      </c>
    </row>
    <row r="30" spans="1:8" ht="30" customHeight="1" thickBot="1">
      <c r="A30" s="15" t="s">
        <v>43</v>
      </c>
      <c r="B30" s="30">
        <v>2</v>
      </c>
    </row>
    <row r="31" spans="1:8" ht="30" customHeight="1" thickBot="1">
      <c r="A31" s="100" t="s">
        <v>81</v>
      </c>
      <c r="B31" s="101"/>
      <c r="G31" s="7" t="s">
        <v>71</v>
      </c>
      <c r="H31" t="s">
        <v>70</v>
      </c>
    </row>
    <row r="32" spans="1:8" ht="42" customHeight="1" thickBot="1">
      <c r="A32" s="29" t="s">
        <v>82</v>
      </c>
      <c r="B32" s="64" t="s">
        <v>71</v>
      </c>
      <c r="G32" s="11" t="s">
        <v>63</v>
      </c>
      <c r="H32">
        <v>1</v>
      </c>
    </row>
    <row r="33" spans="1:8" ht="43.5" customHeight="1" thickBot="1">
      <c r="A33" s="15" t="s">
        <v>43</v>
      </c>
      <c r="B33" s="30">
        <v>1</v>
      </c>
      <c r="G33" s="11" t="s">
        <v>64</v>
      </c>
      <c r="H33">
        <v>2</v>
      </c>
    </row>
    <row r="34" spans="1:8" ht="30" customHeight="1" thickBot="1">
      <c r="A34" s="100" t="s">
        <v>83</v>
      </c>
      <c r="B34" s="101"/>
      <c r="G34" s="11" t="s">
        <v>65</v>
      </c>
      <c r="H34">
        <v>3</v>
      </c>
    </row>
    <row r="35" spans="1:8" ht="30" customHeight="1" thickBot="1">
      <c r="A35" s="29" t="s">
        <v>84</v>
      </c>
      <c r="B35" s="64" t="s">
        <v>71</v>
      </c>
      <c r="G35" s="11" t="s">
        <v>66</v>
      </c>
      <c r="H35">
        <v>4</v>
      </c>
    </row>
    <row r="36" spans="1:8" ht="30" customHeight="1" thickBot="1">
      <c r="A36" s="15" t="s">
        <v>43</v>
      </c>
      <c r="B36" s="30">
        <v>0</v>
      </c>
      <c r="G36" s="11" t="s">
        <v>67</v>
      </c>
      <c r="H36">
        <v>5</v>
      </c>
    </row>
    <row r="37" spans="1:8" ht="30" customHeight="1">
      <c r="A37" s="100" t="s">
        <v>91</v>
      </c>
      <c r="B37" s="101"/>
    </row>
    <row r="38" spans="1:8" ht="30" customHeight="1" thickBot="1">
      <c r="A38" s="29" t="s">
        <v>92</v>
      </c>
      <c r="B38" s="64" t="s">
        <v>71</v>
      </c>
      <c r="G38" s="7" t="s">
        <v>71</v>
      </c>
      <c r="H38" t="s">
        <v>70</v>
      </c>
    </row>
    <row r="39" spans="1:8" ht="30" customHeight="1" thickBot="1">
      <c r="A39" s="15" t="s">
        <v>43</v>
      </c>
      <c r="B39" s="30">
        <v>2</v>
      </c>
      <c r="G39" s="7" t="s">
        <v>96</v>
      </c>
      <c r="H39">
        <v>1</v>
      </c>
    </row>
    <row r="40" spans="1:8" ht="30" customHeight="1" thickBot="1">
      <c r="A40" s="32" t="s">
        <v>93</v>
      </c>
      <c r="B40" s="31">
        <f>IFERROR((B30+B33+B36+B39)/4,"-")</f>
        <v>1.25</v>
      </c>
      <c r="G40" s="7" t="s">
        <v>97</v>
      </c>
      <c r="H40">
        <v>2</v>
      </c>
    </row>
    <row r="41" spans="1:8" ht="30" customHeight="1" thickBot="1">
      <c r="A41" s="111" t="s">
        <v>94</v>
      </c>
      <c r="B41" s="112"/>
      <c r="G41" s="7" t="s">
        <v>98</v>
      </c>
      <c r="H41">
        <v>3</v>
      </c>
    </row>
    <row r="42" spans="1:8" ht="30" customHeight="1" thickBot="1">
      <c r="A42" s="20"/>
      <c r="B42" s="20"/>
      <c r="G42" s="7" t="s">
        <v>99</v>
      </c>
      <c r="H42">
        <v>4</v>
      </c>
    </row>
    <row r="43" spans="1:8" ht="30" customHeight="1" thickBot="1">
      <c r="A43" s="107" t="s">
        <v>95</v>
      </c>
      <c r="B43" s="115"/>
      <c r="G43" s="7" t="s">
        <v>100</v>
      </c>
      <c r="H43">
        <v>5</v>
      </c>
    </row>
    <row r="44" spans="1:8" ht="30" customHeight="1" thickBot="1">
      <c r="A44" s="33" t="s">
        <v>108</v>
      </c>
      <c r="B44" s="31">
        <f>IF(OR(B8="-",B11="-",B14="-",B17="-",B20="-",B23="-",B30="-",B33="-",B36="-",B39="-"),"Presenti campi non compilati",IFERROR(B24*B40,"-"))</f>
        <v>2.708333333333333</v>
      </c>
    </row>
    <row r="45" spans="1:8" ht="30" customHeight="1" thickBot="1">
      <c r="A45" s="34"/>
      <c r="B45" s="35"/>
    </row>
    <row r="46" spans="1:8" ht="30" customHeight="1" thickBot="1">
      <c r="A46" s="107" t="s">
        <v>112</v>
      </c>
      <c r="B46" s="115"/>
    </row>
    <row r="47" spans="1:8" ht="30" customHeight="1" thickBot="1">
      <c r="A47" s="113" t="s">
        <v>326</v>
      </c>
      <c r="B47" s="114"/>
    </row>
    <row r="48" spans="1:8" ht="12.75" customHeight="1" thickBot="1">
      <c r="G48" s="7" t="s">
        <v>71</v>
      </c>
      <c r="H48" t="s">
        <v>70</v>
      </c>
    </row>
    <row r="49" spans="7:8" ht="7.5" customHeight="1" thickBot="1">
      <c r="G49" s="7" t="s">
        <v>85</v>
      </c>
      <c r="H49">
        <v>0</v>
      </c>
    </row>
    <row r="50" spans="7:8" ht="30" customHeight="1" thickBot="1">
      <c r="G50" s="7" t="s">
        <v>86</v>
      </c>
      <c r="H50">
        <v>1</v>
      </c>
    </row>
    <row r="51" spans="7:8" ht="30" customHeight="1" thickBot="1">
      <c r="G51" s="7" t="s">
        <v>87</v>
      </c>
      <c r="H51">
        <v>2</v>
      </c>
    </row>
    <row r="52" spans="7:8" ht="30" customHeight="1" thickBot="1">
      <c r="G52" s="7" t="s">
        <v>88</v>
      </c>
      <c r="H52">
        <v>3</v>
      </c>
    </row>
    <row r="53" spans="7:8" ht="30" customHeight="1" thickBot="1">
      <c r="G53" s="7" t="s">
        <v>89</v>
      </c>
      <c r="H53">
        <v>4</v>
      </c>
    </row>
    <row r="54" spans="7:8" ht="30" customHeight="1" thickBot="1">
      <c r="G54" s="7" t="s">
        <v>90</v>
      </c>
      <c r="H54">
        <v>5</v>
      </c>
    </row>
    <row r="55" spans="7:8" ht="30" customHeight="1"/>
    <row r="56" spans="7:8" ht="30" customHeight="1" thickBot="1">
      <c r="G56" s="7" t="s">
        <v>71</v>
      </c>
      <c r="H56" t="s">
        <v>70</v>
      </c>
    </row>
    <row r="57" spans="7:8" ht="30" customHeight="1" thickBot="1">
      <c r="G57" s="7" t="s">
        <v>104</v>
      </c>
      <c r="H57">
        <v>1</v>
      </c>
    </row>
    <row r="58" spans="7:8" ht="30" customHeight="1" thickBot="1">
      <c r="G58" s="7" t="s">
        <v>105</v>
      </c>
      <c r="H58">
        <v>2</v>
      </c>
    </row>
    <row r="59" spans="7:8" ht="30" customHeight="1" thickBot="1">
      <c r="G59" s="7" t="s">
        <v>103</v>
      </c>
      <c r="H59">
        <v>3</v>
      </c>
    </row>
    <row r="60" spans="7:8" ht="30" customHeight="1" thickBot="1">
      <c r="G60" s="7" t="s">
        <v>106</v>
      </c>
      <c r="H60">
        <v>4</v>
      </c>
    </row>
    <row r="61" spans="7:8" ht="30" customHeight="1" thickBot="1">
      <c r="G61" s="7" t="s">
        <v>107</v>
      </c>
      <c r="H61">
        <v>5</v>
      </c>
    </row>
    <row r="62" spans="7:8" ht="30" customHeight="1"/>
    <row r="63" spans="7:8" ht="30" customHeight="1"/>
    <row r="64" spans="7:8" ht="30" customHeight="1"/>
    <row r="65" ht="30" customHeight="1"/>
    <row r="66" ht="30" customHeight="1"/>
    <row r="67" ht="30" customHeight="1"/>
    <row r="68" ht="30" customHeight="1"/>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84.xml><?xml version="1.0" encoding="utf-8"?>
<worksheet xmlns="http://schemas.openxmlformats.org/spreadsheetml/2006/main" xmlns:r="http://schemas.openxmlformats.org/officeDocument/2006/relationships">
  <dimension ref="A1:H68"/>
  <sheetViews>
    <sheetView workbookViewId="0">
      <selection activeCell="F10" sqref="F10"/>
    </sheetView>
  </sheetViews>
  <sheetFormatPr defaultColWidth="8.85546875" defaultRowHeight="15"/>
  <cols>
    <col min="1" max="1" width="85.7109375" customWidth="1"/>
    <col min="2" max="2" width="42" customWidth="1"/>
    <col min="3" max="3" width="5.42578125" customWidth="1"/>
    <col min="7" max="7" width="43.140625" hidden="1" customWidth="1"/>
    <col min="8" max="8" width="9.140625" hidden="1" customWidth="1"/>
  </cols>
  <sheetData>
    <row r="1" spans="1:8" ht="15.75" thickBot="1"/>
    <row r="2" spans="1:8" ht="24" customHeight="1" thickBot="1">
      <c r="A2" s="14" t="s">
        <v>73</v>
      </c>
      <c r="B2" s="18" t="str">
        <f>IF(F2="SI",'[1]Indice Schede'!B60,"non utilizzata")</f>
        <v>non utilizzata</v>
      </c>
      <c r="D2" s="102" t="s">
        <v>74</v>
      </c>
      <c r="E2" s="103"/>
      <c r="F2" s="66" t="s">
        <v>31</v>
      </c>
      <c r="H2" t="s">
        <v>30</v>
      </c>
    </row>
    <row r="3" spans="1:8" ht="45" customHeight="1" thickBot="1">
      <c r="A3" s="109" t="s">
        <v>328</v>
      </c>
      <c r="B3" s="110"/>
      <c r="H3" t="s">
        <v>31</v>
      </c>
    </row>
    <row r="4" spans="1:8" ht="31.5" customHeight="1" thickBot="1">
      <c r="A4" s="107" t="s">
        <v>33</v>
      </c>
      <c r="B4" s="108"/>
      <c r="D4" s="104" t="s">
        <v>75</v>
      </c>
      <c r="E4" s="105"/>
      <c r="F4" s="106"/>
    </row>
    <row r="5" spans="1:8" ht="15.75" thickBot="1">
      <c r="A5" s="16" t="s">
        <v>34</v>
      </c>
      <c r="B5" s="17" t="s">
        <v>35</v>
      </c>
      <c r="G5" s="9" t="s">
        <v>71</v>
      </c>
      <c r="H5" t="s">
        <v>70</v>
      </c>
    </row>
    <row r="6" spans="1:8" ht="30" customHeight="1" thickBot="1">
      <c r="A6" s="100" t="s">
        <v>36</v>
      </c>
      <c r="B6" s="101"/>
      <c r="G6" s="10" t="s">
        <v>38</v>
      </c>
      <c r="H6">
        <v>1</v>
      </c>
    </row>
    <row r="7" spans="1:8" ht="30" customHeight="1" thickBot="1">
      <c r="A7" s="24" t="s">
        <v>37</v>
      </c>
      <c r="B7" s="64" t="s">
        <v>71</v>
      </c>
      <c r="G7" s="8" t="s">
        <v>39</v>
      </c>
      <c r="H7">
        <v>2</v>
      </c>
    </row>
    <row r="8" spans="1:8" ht="30" customHeight="1" thickBot="1">
      <c r="A8" s="23" t="s">
        <v>43</v>
      </c>
      <c r="B8" s="22" t="str">
        <f>VLOOKUP(B7,G5:H10,2,FALSE)</f>
        <v>-</v>
      </c>
      <c r="G8" s="7" t="s">
        <v>40</v>
      </c>
      <c r="H8">
        <v>3</v>
      </c>
    </row>
    <row r="9" spans="1:8" ht="30" customHeight="1" thickBot="1">
      <c r="A9" s="100" t="s">
        <v>44</v>
      </c>
      <c r="B9" s="101"/>
      <c r="G9" s="7" t="s">
        <v>41</v>
      </c>
      <c r="H9">
        <v>4</v>
      </c>
    </row>
    <row r="10" spans="1:8" ht="30" customHeight="1" thickBot="1">
      <c r="A10" s="25" t="s">
        <v>45</v>
      </c>
      <c r="B10" s="65" t="s">
        <v>71</v>
      </c>
      <c r="G10" s="7" t="s">
        <v>42</v>
      </c>
      <c r="H10">
        <v>5</v>
      </c>
    </row>
    <row r="11" spans="1:8" ht="30" customHeight="1" thickBot="1">
      <c r="A11" s="26" t="s">
        <v>43</v>
      </c>
      <c r="B11" s="22" t="str">
        <f>VLOOKUP(B10,G13:H15,2,FALSE)</f>
        <v>-</v>
      </c>
    </row>
    <row r="12" spans="1:8" ht="30" customHeight="1">
      <c r="A12" s="100" t="s">
        <v>48</v>
      </c>
      <c r="B12" s="101"/>
      <c r="G12" s="12"/>
    </row>
    <row r="13" spans="1:8" ht="30" customHeight="1" thickBot="1">
      <c r="A13" s="27" t="s">
        <v>49</v>
      </c>
      <c r="B13" s="65" t="s">
        <v>71</v>
      </c>
      <c r="G13" s="7" t="s">
        <v>71</v>
      </c>
      <c r="H13" t="s">
        <v>70</v>
      </c>
    </row>
    <row r="14" spans="1:8" ht="30" customHeight="1" thickBot="1">
      <c r="A14" s="26" t="s">
        <v>43</v>
      </c>
      <c r="B14" s="22" t="str">
        <f>VLOOKUP(B13,G17:H20,2,FALSE)</f>
        <v>-</v>
      </c>
      <c r="G14" s="7" t="s">
        <v>46</v>
      </c>
      <c r="H14">
        <v>2</v>
      </c>
    </row>
    <row r="15" spans="1:8" ht="30" customHeight="1" thickBot="1">
      <c r="A15" s="100" t="s">
        <v>53</v>
      </c>
      <c r="B15" s="101"/>
      <c r="G15" s="7" t="s">
        <v>47</v>
      </c>
      <c r="H15">
        <v>5</v>
      </c>
    </row>
    <row r="16" spans="1:8" ht="39" customHeight="1">
      <c r="A16" s="28" t="s">
        <v>54</v>
      </c>
      <c r="B16" s="64" t="s">
        <v>71</v>
      </c>
    </row>
    <row r="17" spans="1:8" ht="30" customHeight="1" thickBot="1">
      <c r="A17" s="15" t="s">
        <v>43</v>
      </c>
      <c r="B17" s="30" t="str">
        <f>VLOOKUP(B16,G22:H25,2,FALSE)</f>
        <v>-</v>
      </c>
      <c r="G17" s="7" t="s">
        <v>71</v>
      </c>
      <c r="H17" t="s">
        <v>70</v>
      </c>
    </row>
    <row r="18" spans="1:8" ht="30" customHeight="1" thickBot="1">
      <c r="A18" s="100" t="s">
        <v>58</v>
      </c>
      <c r="B18" s="101"/>
      <c r="G18" s="11" t="s">
        <v>50</v>
      </c>
      <c r="H18">
        <v>1</v>
      </c>
    </row>
    <row r="19" spans="1:8" ht="30" customHeight="1" thickBot="1">
      <c r="A19" s="29" t="s">
        <v>72</v>
      </c>
      <c r="B19" s="64" t="s">
        <v>71</v>
      </c>
      <c r="G19" s="11" t="s">
        <v>51</v>
      </c>
      <c r="H19">
        <v>3</v>
      </c>
    </row>
    <row r="20" spans="1:8" ht="30" customHeight="1" thickBot="1">
      <c r="A20" s="15" t="s">
        <v>43</v>
      </c>
      <c r="B20" s="30" t="str">
        <f>VLOOKUP(B19,G27:H29,2,FALSE)</f>
        <v>-</v>
      </c>
      <c r="G20" s="11" t="s">
        <v>52</v>
      </c>
      <c r="H20">
        <v>5</v>
      </c>
    </row>
    <row r="21" spans="1:8" ht="30" customHeight="1">
      <c r="A21" s="100" t="s">
        <v>61</v>
      </c>
      <c r="B21" s="101"/>
    </row>
    <row r="22" spans="1:8" ht="30" customHeight="1" thickBot="1">
      <c r="A22" s="29" t="s">
        <v>62</v>
      </c>
      <c r="B22" s="64" t="s">
        <v>71</v>
      </c>
      <c r="G22" s="7" t="s">
        <v>71</v>
      </c>
      <c r="H22" t="s">
        <v>70</v>
      </c>
    </row>
    <row r="23" spans="1:8" ht="30" customHeight="1" thickBot="1">
      <c r="A23" s="15" t="s">
        <v>43</v>
      </c>
      <c r="B23" s="30" t="str">
        <f>VLOOKUP(B22,G31:H36,2,FALSE)</f>
        <v>-</v>
      </c>
      <c r="G23" s="11" t="s">
        <v>55</v>
      </c>
      <c r="H23">
        <v>1</v>
      </c>
    </row>
    <row r="24" spans="1:8" ht="30" customHeight="1" thickBot="1">
      <c r="A24" s="19" t="s">
        <v>68</v>
      </c>
      <c r="B24" s="31" t="str">
        <f>IFERROR((B8+B11+B14+B17+B20+B23)/6,"-")</f>
        <v>-</v>
      </c>
      <c r="G24" s="13" t="s">
        <v>56</v>
      </c>
      <c r="H24">
        <v>3</v>
      </c>
    </row>
    <row r="25" spans="1:8" ht="30" customHeight="1" thickBot="1">
      <c r="A25" s="111" t="s">
        <v>69</v>
      </c>
      <c r="B25" s="112"/>
      <c r="G25" s="11" t="s">
        <v>57</v>
      </c>
      <c r="H25">
        <v>5</v>
      </c>
    </row>
    <row r="26" spans="1:8" ht="9.75" customHeight="1" thickBot="1"/>
    <row r="27" spans="1:8" ht="30" customHeight="1" thickBot="1">
      <c r="A27" s="107" t="s">
        <v>78</v>
      </c>
      <c r="B27" s="108"/>
      <c r="G27" s="7" t="s">
        <v>71</v>
      </c>
      <c r="H27" t="s">
        <v>70</v>
      </c>
    </row>
    <row r="28" spans="1:8" ht="30" customHeight="1" thickBot="1">
      <c r="A28" s="100" t="s">
        <v>79</v>
      </c>
      <c r="B28" s="101"/>
      <c r="G28" s="11" t="s">
        <v>59</v>
      </c>
      <c r="H28">
        <v>1</v>
      </c>
    </row>
    <row r="29" spans="1:8" ht="66.75" customHeight="1" thickBot="1">
      <c r="A29" s="29" t="s">
        <v>80</v>
      </c>
      <c r="B29" s="64" t="s">
        <v>71</v>
      </c>
      <c r="G29" s="11" t="s">
        <v>60</v>
      </c>
      <c r="H29">
        <v>5</v>
      </c>
    </row>
    <row r="30" spans="1:8" ht="30" customHeight="1" thickBot="1">
      <c r="A30" s="15" t="s">
        <v>43</v>
      </c>
      <c r="B30" s="30" t="str">
        <f>VLOOKUP(B29,G38:H43,2,FALSE)</f>
        <v>-</v>
      </c>
    </row>
    <row r="31" spans="1:8" ht="30" customHeight="1" thickBot="1">
      <c r="A31" s="100" t="s">
        <v>81</v>
      </c>
      <c r="B31" s="101"/>
      <c r="G31" s="7" t="s">
        <v>71</v>
      </c>
      <c r="H31" t="s">
        <v>70</v>
      </c>
    </row>
    <row r="32" spans="1:8" ht="42" customHeight="1" thickBot="1">
      <c r="A32" s="29" t="s">
        <v>82</v>
      </c>
      <c r="B32" s="64" t="s">
        <v>71</v>
      </c>
      <c r="G32" s="11" t="s">
        <v>63</v>
      </c>
      <c r="H32">
        <v>1</v>
      </c>
    </row>
    <row r="33" spans="1:8" ht="43.5" customHeight="1" thickBot="1">
      <c r="A33" s="15" t="s">
        <v>43</v>
      </c>
      <c r="B33" s="30" t="str">
        <f>VLOOKUP(B32,G27:H29,2,FALSE)</f>
        <v>-</v>
      </c>
      <c r="G33" s="11" t="s">
        <v>64</v>
      </c>
      <c r="H33">
        <v>2</v>
      </c>
    </row>
    <row r="34" spans="1:8" ht="30" customHeight="1" thickBot="1">
      <c r="A34" s="100" t="s">
        <v>83</v>
      </c>
      <c r="B34" s="101"/>
      <c r="G34" s="11" t="s">
        <v>65</v>
      </c>
      <c r="H34">
        <v>3</v>
      </c>
    </row>
    <row r="35" spans="1:8" ht="30" customHeight="1" thickBot="1">
      <c r="A35" s="29" t="s">
        <v>84</v>
      </c>
      <c r="B35" s="64" t="s">
        <v>71</v>
      </c>
      <c r="G35" s="11" t="s">
        <v>66</v>
      </c>
      <c r="H35">
        <v>4</v>
      </c>
    </row>
    <row r="36" spans="1:8" ht="30" customHeight="1" thickBot="1">
      <c r="A36" s="15" t="s">
        <v>43</v>
      </c>
      <c r="B36" s="30" t="str">
        <f>VLOOKUP(B35,G48:H54,2,FALSE)</f>
        <v>-</v>
      </c>
      <c r="G36" s="11" t="s">
        <v>67</v>
      </c>
      <c r="H36">
        <v>5</v>
      </c>
    </row>
    <row r="37" spans="1:8" ht="30" customHeight="1">
      <c r="A37" s="100" t="s">
        <v>91</v>
      </c>
      <c r="B37" s="101"/>
    </row>
    <row r="38" spans="1:8" ht="30" customHeight="1" thickBot="1">
      <c r="A38" s="29" t="s">
        <v>92</v>
      </c>
      <c r="B38" s="64" t="s">
        <v>71</v>
      </c>
      <c r="G38" s="7" t="s">
        <v>71</v>
      </c>
      <c r="H38" t="s">
        <v>70</v>
      </c>
    </row>
    <row r="39" spans="1:8" ht="30" customHeight="1" thickBot="1">
      <c r="A39" s="15" t="s">
        <v>43</v>
      </c>
      <c r="B39" s="30" t="str">
        <f>VLOOKUP(B38,G56:H61,2,FALSE)</f>
        <v>-</v>
      </c>
      <c r="G39" s="7" t="s">
        <v>96</v>
      </c>
      <c r="H39">
        <v>1</v>
      </c>
    </row>
    <row r="40" spans="1:8" ht="30" customHeight="1" thickBot="1">
      <c r="A40" s="32" t="s">
        <v>93</v>
      </c>
      <c r="B40" s="31" t="str">
        <f>IFERROR((B30+B33+B36+B39)/4,"-")</f>
        <v>-</v>
      </c>
      <c r="G40" s="7" t="s">
        <v>97</v>
      </c>
      <c r="H40">
        <v>2</v>
      </c>
    </row>
    <row r="41" spans="1:8" ht="30" customHeight="1" thickBot="1">
      <c r="A41" s="111" t="s">
        <v>94</v>
      </c>
      <c r="B41" s="112"/>
      <c r="G41" s="7" t="s">
        <v>98</v>
      </c>
      <c r="H41">
        <v>3</v>
      </c>
    </row>
    <row r="42" spans="1:8" ht="30" customHeight="1" thickBot="1">
      <c r="A42" s="20"/>
      <c r="B42" s="20"/>
      <c r="G42" s="7" t="s">
        <v>99</v>
      </c>
      <c r="H42">
        <v>4</v>
      </c>
    </row>
    <row r="43" spans="1:8" ht="30" customHeight="1" thickBot="1">
      <c r="A43" s="107" t="s">
        <v>95</v>
      </c>
      <c r="B43" s="115"/>
      <c r="G43" s="7" t="s">
        <v>100</v>
      </c>
      <c r="H43">
        <v>5</v>
      </c>
    </row>
    <row r="44" spans="1:8" ht="30" customHeight="1" thickBot="1">
      <c r="A44" s="33" t="s">
        <v>108</v>
      </c>
      <c r="B44" s="31" t="str">
        <f>IF(OR(B8="-",B11="-",B14="-",B17="-",B20="-",B23="-",B30="-",B33="-",B36="-",B39="-"),"Presenti campi non compilati",IFERROR(B24*B40,"-"))</f>
        <v>Presenti campi non compilati</v>
      </c>
    </row>
    <row r="45" spans="1:8" ht="30" customHeight="1" thickBot="1">
      <c r="A45" s="34"/>
      <c r="B45" s="35"/>
    </row>
    <row r="46" spans="1:8" ht="30" customHeight="1" thickBot="1">
      <c r="A46" s="107" t="s">
        <v>112</v>
      </c>
      <c r="B46" s="115"/>
    </row>
    <row r="47" spans="1:8" ht="30" customHeight="1" thickBot="1">
      <c r="A47" s="113"/>
      <c r="B47" s="114"/>
    </row>
    <row r="48" spans="1:8" ht="12.75" customHeight="1" thickBot="1">
      <c r="G48" s="7" t="s">
        <v>71</v>
      </c>
      <c r="H48" t="s">
        <v>70</v>
      </c>
    </row>
    <row r="49" spans="7:8" ht="7.5" customHeight="1" thickBot="1">
      <c r="G49" s="7" t="s">
        <v>85</v>
      </c>
      <c r="H49">
        <v>0</v>
      </c>
    </row>
    <row r="50" spans="7:8" ht="30" customHeight="1" thickBot="1">
      <c r="G50" s="7" t="s">
        <v>86</v>
      </c>
      <c r="H50">
        <v>1</v>
      </c>
    </row>
    <row r="51" spans="7:8" ht="30" customHeight="1" thickBot="1">
      <c r="G51" s="7" t="s">
        <v>87</v>
      </c>
      <c r="H51">
        <v>2</v>
      </c>
    </row>
    <row r="52" spans="7:8" ht="30" customHeight="1" thickBot="1">
      <c r="G52" s="7" t="s">
        <v>88</v>
      </c>
      <c r="H52">
        <v>3</v>
      </c>
    </row>
    <row r="53" spans="7:8" ht="30" customHeight="1" thickBot="1">
      <c r="G53" s="7" t="s">
        <v>89</v>
      </c>
      <c r="H53">
        <v>4</v>
      </c>
    </row>
    <row r="54" spans="7:8" ht="30" customHeight="1" thickBot="1">
      <c r="G54" s="7" t="s">
        <v>90</v>
      </c>
      <c r="H54">
        <v>5</v>
      </c>
    </row>
    <row r="55" spans="7:8" ht="30" customHeight="1"/>
    <row r="56" spans="7:8" ht="30" customHeight="1" thickBot="1">
      <c r="G56" s="7" t="s">
        <v>71</v>
      </c>
      <c r="H56" t="s">
        <v>70</v>
      </c>
    </row>
    <row r="57" spans="7:8" ht="30" customHeight="1" thickBot="1">
      <c r="G57" s="7" t="s">
        <v>104</v>
      </c>
      <c r="H57">
        <v>1</v>
      </c>
    </row>
    <row r="58" spans="7:8" ht="30" customHeight="1" thickBot="1">
      <c r="G58" s="7" t="s">
        <v>105</v>
      </c>
      <c r="H58">
        <v>2</v>
      </c>
    </row>
    <row r="59" spans="7:8" ht="30" customHeight="1" thickBot="1">
      <c r="G59" s="7" t="s">
        <v>103</v>
      </c>
      <c r="H59">
        <v>3</v>
      </c>
    </row>
    <row r="60" spans="7:8" ht="30" customHeight="1" thickBot="1">
      <c r="G60" s="7" t="s">
        <v>106</v>
      </c>
      <c r="H60">
        <v>4</v>
      </c>
    </row>
    <row r="61" spans="7:8" ht="30" customHeight="1" thickBot="1">
      <c r="G61" s="7" t="s">
        <v>107</v>
      </c>
      <c r="H61">
        <v>5</v>
      </c>
    </row>
    <row r="62" spans="7:8" ht="30" customHeight="1"/>
    <row r="63" spans="7:8" ht="30" customHeight="1"/>
    <row r="64" spans="7:8" ht="30" customHeight="1"/>
    <row r="65" ht="30" customHeight="1"/>
    <row r="66" ht="30" customHeight="1"/>
    <row r="67" ht="30" customHeight="1"/>
    <row r="68" ht="30" customHeight="1"/>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worksheet>
</file>

<file path=xl/worksheets/sheet85.xml><?xml version="1.0" encoding="utf-8"?>
<worksheet xmlns="http://schemas.openxmlformats.org/spreadsheetml/2006/main" xmlns:r="http://schemas.openxmlformats.org/officeDocument/2006/relationships">
  <dimension ref="A1:H68"/>
  <sheetViews>
    <sheetView workbookViewId="0">
      <selection sqref="A1:XFD1048576"/>
    </sheetView>
  </sheetViews>
  <sheetFormatPr defaultColWidth="8.85546875" defaultRowHeight="15"/>
  <cols>
    <col min="1" max="1" width="85.7109375" customWidth="1"/>
    <col min="2" max="2" width="42" customWidth="1"/>
    <col min="3" max="3" width="5.42578125" customWidth="1"/>
    <col min="7" max="7" width="43.140625" hidden="1" customWidth="1"/>
    <col min="8" max="8" width="9.140625" hidden="1" customWidth="1"/>
  </cols>
  <sheetData>
    <row r="1" spans="1:8" ht="15.75" thickBot="1"/>
    <row r="2" spans="1:8" ht="24" customHeight="1" thickBot="1">
      <c r="A2" s="14" t="s">
        <v>73</v>
      </c>
      <c r="B2" s="18" t="str">
        <f>IF(F2="SI",'[1]Indice Schede'!B60,"non utilizzata")</f>
        <v>non utilizzata</v>
      </c>
      <c r="D2" s="102" t="s">
        <v>74</v>
      </c>
      <c r="E2" s="103"/>
      <c r="F2" s="66" t="s">
        <v>31</v>
      </c>
      <c r="H2" t="s">
        <v>30</v>
      </c>
    </row>
    <row r="3" spans="1:8" ht="45" customHeight="1" thickBot="1">
      <c r="A3" s="109" t="s">
        <v>328</v>
      </c>
      <c r="B3" s="110"/>
      <c r="H3" t="s">
        <v>31</v>
      </c>
    </row>
    <row r="4" spans="1:8" ht="31.5" customHeight="1" thickBot="1">
      <c r="A4" s="107" t="s">
        <v>33</v>
      </c>
      <c r="B4" s="108"/>
      <c r="D4" s="104" t="s">
        <v>75</v>
      </c>
      <c r="E4" s="105"/>
      <c r="F4" s="106"/>
    </row>
    <row r="5" spans="1:8" ht="15.75" thickBot="1">
      <c r="A5" s="16" t="s">
        <v>34</v>
      </c>
      <c r="B5" s="17" t="s">
        <v>35</v>
      </c>
      <c r="G5" s="9" t="s">
        <v>71</v>
      </c>
      <c r="H5" t="s">
        <v>70</v>
      </c>
    </row>
    <row r="6" spans="1:8" ht="30" customHeight="1" thickBot="1">
      <c r="A6" s="100" t="s">
        <v>36</v>
      </c>
      <c r="B6" s="101"/>
      <c r="G6" s="10" t="s">
        <v>38</v>
      </c>
      <c r="H6">
        <v>1</v>
      </c>
    </row>
    <row r="7" spans="1:8" ht="30" customHeight="1" thickBot="1">
      <c r="A7" s="24" t="s">
        <v>37</v>
      </c>
      <c r="B7" s="64" t="s">
        <v>71</v>
      </c>
      <c r="G7" s="8" t="s">
        <v>39</v>
      </c>
      <c r="H7">
        <v>2</v>
      </c>
    </row>
    <row r="8" spans="1:8" ht="30" customHeight="1" thickBot="1">
      <c r="A8" s="23" t="s">
        <v>43</v>
      </c>
      <c r="B8" s="22" t="str">
        <f>VLOOKUP(B7,G5:H10,2,FALSE)</f>
        <v>-</v>
      </c>
      <c r="G8" s="7" t="s">
        <v>40</v>
      </c>
      <c r="H8">
        <v>3</v>
      </c>
    </row>
    <row r="9" spans="1:8" ht="30" customHeight="1" thickBot="1">
      <c r="A9" s="100" t="s">
        <v>44</v>
      </c>
      <c r="B9" s="101"/>
      <c r="G9" s="7" t="s">
        <v>41</v>
      </c>
      <c r="H9">
        <v>4</v>
      </c>
    </row>
    <row r="10" spans="1:8" ht="30" customHeight="1" thickBot="1">
      <c r="A10" s="25" t="s">
        <v>45</v>
      </c>
      <c r="B10" s="65" t="s">
        <v>71</v>
      </c>
      <c r="G10" s="7" t="s">
        <v>42</v>
      </c>
      <c r="H10">
        <v>5</v>
      </c>
    </row>
    <row r="11" spans="1:8" ht="30" customHeight="1" thickBot="1">
      <c r="A11" s="26" t="s">
        <v>43</v>
      </c>
      <c r="B11" s="22" t="str">
        <f>VLOOKUP(B10,G13:H15,2,FALSE)</f>
        <v>-</v>
      </c>
    </row>
    <row r="12" spans="1:8" ht="30" customHeight="1">
      <c r="A12" s="100" t="s">
        <v>48</v>
      </c>
      <c r="B12" s="101"/>
      <c r="G12" s="12"/>
    </row>
    <row r="13" spans="1:8" ht="30" customHeight="1" thickBot="1">
      <c r="A13" s="27" t="s">
        <v>49</v>
      </c>
      <c r="B13" s="65" t="s">
        <v>71</v>
      </c>
      <c r="G13" s="7" t="s">
        <v>71</v>
      </c>
      <c r="H13" t="s">
        <v>70</v>
      </c>
    </row>
    <row r="14" spans="1:8" ht="30" customHeight="1" thickBot="1">
      <c r="A14" s="26" t="s">
        <v>43</v>
      </c>
      <c r="B14" s="22" t="str">
        <f>VLOOKUP(B13,G17:H20,2,FALSE)</f>
        <v>-</v>
      </c>
      <c r="G14" s="7" t="s">
        <v>46</v>
      </c>
      <c r="H14">
        <v>2</v>
      </c>
    </row>
    <row r="15" spans="1:8" ht="30" customHeight="1" thickBot="1">
      <c r="A15" s="100" t="s">
        <v>53</v>
      </c>
      <c r="B15" s="101"/>
      <c r="G15" s="7" t="s">
        <v>47</v>
      </c>
      <c r="H15">
        <v>5</v>
      </c>
    </row>
    <row r="16" spans="1:8" ht="39" customHeight="1">
      <c r="A16" s="28" t="s">
        <v>54</v>
      </c>
      <c r="B16" s="64" t="s">
        <v>71</v>
      </c>
    </row>
    <row r="17" spans="1:8" ht="30" customHeight="1" thickBot="1">
      <c r="A17" s="15" t="s">
        <v>43</v>
      </c>
      <c r="B17" s="30" t="str">
        <f>VLOOKUP(B16,G22:H25,2,FALSE)</f>
        <v>-</v>
      </c>
      <c r="G17" s="7" t="s">
        <v>71</v>
      </c>
      <c r="H17" t="s">
        <v>70</v>
      </c>
    </row>
    <row r="18" spans="1:8" ht="30" customHeight="1" thickBot="1">
      <c r="A18" s="100" t="s">
        <v>58</v>
      </c>
      <c r="B18" s="101"/>
      <c r="G18" s="11" t="s">
        <v>50</v>
      </c>
      <c r="H18">
        <v>1</v>
      </c>
    </row>
    <row r="19" spans="1:8" ht="30" customHeight="1" thickBot="1">
      <c r="A19" s="29" t="s">
        <v>72</v>
      </c>
      <c r="B19" s="64" t="s">
        <v>71</v>
      </c>
      <c r="G19" s="11" t="s">
        <v>51</v>
      </c>
      <c r="H19">
        <v>3</v>
      </c>
    </row>
    <row r="20" spans="1:8" ht="30" customHeight="1" thickBot="1">
      <c r="A20" s="15" t="s">
        <v>43</v>
      </c>
      <c r="B20" s="30" t="str">
        <f>VLOOKUP(B19,G27:H29,2,FALSE)</f>
        <v>-</v>
      </c>
      <c r="G20" s="11" t="s">
        <v>52</v>
      </c>
      <c r="H20">
        <v>5</v>
      </c>
    </row>
    <row r="21" spans="1:8" ht="30" customHeight="1">
      <c r="A21" s="100" t="s">
        <v>61</v>
      </c>
      <c r="B21" s="101"/>
    </row>
    <row r="22" spans="1:8" ht="30" customHeight="1" thickBot="1">
      <c r="A22" s="29" t="s">
        <v>62</v>
      </c>
      <c r="B22" s="64" t="s">
        <v>71</v>
      </c>
      <c r="G22" s="7" t="s">
        <v>71</v>
      </c>
      <c r="H22" t="s">
        <v>70</v>
      </c>
    </row>
    <row r="23" spans="1:8" ht="30" customHeight="1" thickBot="1">
      <c r="A23" s="15" t="s">
        <v>43</v>
      </c>
      <c r="B23" s="30" t="str">
        <f>VLOOKUP(B22,G31:H36,2,FALSE)</f>
        <v>-</v>
      </c>
      <c r="G23" s="11" t="s">
        <v>55</v>
      </c>
      <c r="H23">
        <v>1</v>
      </c>
    </row>
    <row r="24" spans="1:8" ht="30" customHeight="1" thickBot="1">
      <c r="A24" s="19" t="s">
        <v>68</v>
      </c>
      <c r="B24" s="31" t="str">
        <f>IFERROR((B8+B11+B14+B17+B20+B23)/6,"-")</f>
        <v>-</v>
      </c>
      <c r="G24" s="13" t="s">
        <v>56</v>
      </c>
      <c r="H24">
        <v>3</v>
      </c>
    </row>
    <row r="25" spans="1:8" ht="30" customHeight="1" thickBot="1">
      <c r="A25" s="111" t="s">
        <v>69</v>
      </c>
      <c r="B25" s="112"/>
      <c r="G25" s="11" t="s">
        <v>57</v>
      </c>
      <c r="H25">
        <v>5</v>
      </c>
    </row>
    <row r="26" spans="1:8" ht="9.75" customHeight="1" thickBot="1"/>
    <row r="27" spans="1:8" ht="30" customHeight="1" thickBot="1">
      <c r="A27" s="107" t="s">
        <v>78</v>
      </c>
      <c r="B27" s="108"/>
      <c r="G27" s="7" t="s">
        <v>71</v>
      </c>
      <c r="H27" t="s">
        <v>70</v>
      </c>
    </row>
    <row r="28" spans="1:8" ht="30" customHeight="1" thickBot="1">
      <c r="A28" s="100" t="s">
        <v>79</v>
      </c>
      <c r="B28" s="101"/>
      <c r="G28" s="11" t="s">
        <v>59</v>
      </c>
      <c r="H28">
        <v>1</v>
      </c>
    </row>
    <row r="29" spans="1:8" ht="66.75" customHeight="1" thickBot="1">
      <c r="A29" s="29" t="s">
        <v>80</v>
      </c>
      <c r="B29" s="64" t="s">
        <v>71</v>
      </c>
      <c r="G29" s="11" t="s">
        <v>60</v>
      </c>
      <c r="H29">
        <v>5</v>
      </c>
    </row>
    <row r="30" spans="1:8" ht="30" customHeight="1" thickBot="1">
      <c r="A30" s="15" t="s">
        <v>43</v>
      </c>
      <c r="B30" s="30" t="str">
        <f>VLOOKUP(B29,G38:H43,2,FALSE)</f>
        <v>-</v>
      </c>
    </row>
    <row r="31" spans="1:8" ht="30" customHeight="1" thickBot="1">
      <c r="A31" s="100" t="s">
        <v>81</v>
      </c>
      <c r="B31" s="101"/>
      <c r="G31" s="7" t="s">
        <v>71</v>
      </c>
      <c r="H31" t="s">
        <v>70</v>
      </c>
    </row>
    <row r="32" spans="1:8" ht="42" customHeight="1" thickBot="1">
      <c r="A32" s="29" t="s">
        <v>82</v>
      </c>
      <c r="B32" s="64" t="s">
        <v>71</v>
      </c>
      <c r="G32" s="11" t="s">
        <v>63</v>
      </c>
      <c r="H32">
        <v>1</v>
      </c>
    </row>
    <row r="33" spans="1:8" ht="43.5" customHeight="1" thickBot="1">
      <c r="A33" s="15" t="s">
        <v>43</v>
      </c>
      <c r="B33" s="30" t="str">
        <f>VLOOKUP(B32,G27:H29,2,FALSE)</f>
        <v>-</v>
      </c>
      <c r="G33" s="11" t="s">
        <v>64</v>
      </c>
      <c r="H33">
        <v>2</v>
      </c>
    </row>
    <row r="34" spans="1:8" ht="30" customHeight="1" thickBot="1">
      <c r="A34" s="100" t="s">
        <v>83</v>
      </c>
      <c r="B34" s="101"/>
      <c r="G34" s="11" t="s">
        <v>65</v>
      </c>
      <c r="H34">
        <v>3</v>
      </c>
    </row>
    <row r="35" spans="1:8" ht="30" customHeight="1" thickBot="1">
      <c r="A35" s="29" t="s">
        <v>84</v>
      </c>
      <c r="B35" s="64" t="s">
        <v>71</v>
      </c>
      <c r="G35" s="11" t="s">
        <v>66</v>
      </c>
      <c r="H35">
        <v>4</v>
      </c>
    </row>
    <row r="36" spans="1:8" ht="30" customHeight="1" thickBot="1">
      <c r="A36" s="15" t="s">
        <v>43</v>
      </c>
      <c r="B36" s="30" t="str">
        <f>VLOOKUP(B35,G48:H54,2,FALSE)</f>
        <v>-</v>
      </c>
      <c r="G36" s="11" t="s">
        <v>67</v>
      </c>
      <c r="H36">
        <v>5</v>
      </c>
    </row>
    <row r="37" spans="1:8" ht="30" customHeight="1">
      <c r="A37" s="100" t="s">
        <v>91</v>
      </c>
      <c r="B37" s="101"/>
    </row>
    <row r="38" spans="1:8" ht="30" customHeight="1" thickBot="1">
      <c r="A38" s="29" t="s">
        <v>92</v>
      </c>
      <c r="B38" s="64" t="s">
        <v>71</v>
      </c>
      <c r="G38" s="7" t="s">
        <v>71</v>
      </c>
      <c r="H38" t="s">
        <v>70</v>
      </c>
    </row>
    <row r="39" spans="1:8" ht="30" customHeight="1" thickBot="1">
      <c r="A39" s="15" t="s">
        <v>43</v>
      </c>
      <c r="B39" s="30" t="str">
        <f>VLOOKUP(B38,G56:H61,2,FALSE)</f>
        <v>-</v>
      </c>
      <c r="G39" s="7" t="s">
        <v>96</v>
      </c>
      <c r="H39">
        <v>1</v>
      </c>
    </row>
    <row r="40" spans="1:8" ht="30" customHeight="1" thickBot="1">
      <c r="A40" s="32" t="s">
        <v>93</v>
      </c>
      <c r="B40" s="31" t="str">
        <f>IFERROR((B30+B33+B36+B39)/4,"-")</f>
        <v>-</v>
      </c>
      <c r="G40" s="7" t="s">
        <v>97</v>
      </c>
      <c r="H40">
        <v>2</v>
      </c>
    </row>
    <row r="41" spans="1:8" ht="30" customHeight="1" thickBot="1">
      <c r="A41" s="111" t="s">
        <v>94</v>
      </c>
      <c r="B41" s="112"/>
      <c r="G41" s="7" t="s">
        <v>98</v>
      </c>
      <c r="H41">
        <v>3</v>
      </c>
    </row>
    <row r="42" spans="1:8" ht="30" customHeight="1" thickBot="1">
      <c r="A42" s="20"/>
      <c r="B42" s="20"/>
      <c r="G42" s="7" t="s">
        <v>99</v>
      </c>
      <c r="H42">
        <v>4</v>
      </c>
    </row>
    <row r="43" spans="1:8" ht="30" customHeight="1" thickBot="1">
      <c r="A43" s="107" t="s">
        <v>95</v>
      </c>
      <c r="B43" s="115"/>
      <c r="G43" s="7" t="s">
        <v>100</v>
      </c>
      <c r="H43">
        <v>5</v>
      </c>
    </row>
    <row r="44" spans="1:8" ht="30" customHeight="1" thickBot="1">
      <c r="A44" s="33" t="s">
        <v>108</v>
      </c>
      <c r="B44" s="31" t="str">
        <f>IF(OR(B8="-",B11="-",B14="-",B17="-",B20="-",B23="-",B30="-",B33="-",B36="-",B39="-"),"Presenti campi non compilati",IFERROR(B24*B40,"-"))</f>
        <v>Presenti campi non compilati</v>
      </c>
    </row>
    <row r="45" spans="1:8" ht="30" customHeight="1" thickBot="1">
      <c r="A45" s="34"/>
      <c r="B45" s="35"/>
    </row>
    <row r="46" spans="1:8" ht="30" customHeight="1" thickBot="1">
      <c r="A46" s="107" t="s">
        <v>112</v>
      </c>
      <c r="B46" s="115"/>
    </row>
    <row r="47" spans="1:8" ht="30" customHeight="1" thickBot="1">
      <c r="A47" s="113"/>
      <c r="B47" s="114"/>
    </row>
    <row r="48" spans="1:8" ht="12.75" customHeight="1" thickBot="1">
      <c r="G48" s="7" t="s">
        <v>71</v>
      </c>
      <c r="H48" t="s">
        <v>70</v>
      </c>
    </row>
    <row r="49" spans="7:8" ht="7.5" customHeight="1" thickBot="1">
      <c r="G49" s="7" t="s">
        <v>85</v>
      </c>
      <c r="H49">
        <v>0</v>
      </c>
    </row>
    <row r="50" spans="7:8" ht="30" customHeight="1" thickBot="1">
      <c r="G50" s="7" t="s">
        <v>86</v>
      </c>
      <c r="H50">
        <v>1</v>
      </c>
    </row>
    <row r="51" spans="7:8" ht="30" customHeight="1" thickBot="1">
      <c r="G51" s="7" t="s">
        <v>87</v>
      </c>
      <c r="H51">
        <v>2</v>
      </c>
    </row>
    <row r="52" spans="7:8" ht="30" customHeight="1" thickBot="1">
      <c r="G52" s="7" t="s">
        <v>88</v>
      </c>
      <c r="H52">
        <v>3</v>
      </c>
    </row>
    <row r="53" spans="7:8" ht="30" customHeight="1" thickBot="1">
      <c r="G53" s="7" t="s">
        <v>89</v>
      </c>
      <c r="H53">
        <v>4</v>
      </c>
    </row>
    <row r="54" spans="7:8" ht="30" customHeight="1" thickBot="1">
      <c r="G54" s="7" t="s">
        <v>90</v>
      </c>
      <c r="H54">
        <v>5</v>
      </c>
    </row>
    <row r="55" spans="7:8" ht="30" customHeight="1"/>
    <row r="56" spans="7:8" ht="30" customHeight="1" thickBot="1">
      <c r="G56" s="7" t="s">
        <v>71</v>
      </c>
      <c r="H56" t="s">
        <v>70</v>
      </c>
    </row>
    <row r="57" spans="7:8" ht="30" customHeight="1" thickBot="1">
      <c r="G57" s="7" t="s">
        <v>104</v>
      </c>
      <c r="H57">
        <v>1</v>
      </c>
    </row>
    <row r="58" spans="7:8" ht="30" customHeight="1" thickBot="1">
      <c r="G58" s="7" t="s">
        <v>105</v>
      </c>
      <c r="H58">
        <v>2</v>
      </c>
    </row>
    <row r="59" spans="7:8" ht="30" customHeight="1" thickBot="1">
      <c r="G59" s="7" t="s">
        <v>103</v>
      </c>
      <c r="H59">
        <v>3</v>
      </c>
    </row>
    <row r="60" spans="7:8" ht="30" customHeight="1" thickBot="1">
      <c r="G60" s="7" t="s">
        <v>106</v>
      </c>
      <c r="H60">
        <v>4</v>
      </c>
    </row>
    <row r="61" spans="7:8" ht="30" customHeight="1" thickBot="1">
      <c r="G61" s="7" t="s">
        <v>107</v>
      </c>
      <c r="H61">
        <v>5</v>
      </c>
    </row>
    <row r="62" spans="7:8" ht="30" customHeight="1"/>
    <row r="63" spans="7:8" ht="30" customHeight="1"/>
    <row r="64" spans="7:8" ht="30" customHeight="1"/>
    <row r="65" ht="30" customHeight="1"/>
    <row r="66" ht="30" customHeight="1"/>
    <row r="67" ht="30" customHeight="1"/>
    <row r="68" ht="30" customHeight="1"/>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orientation="portrait" r:id="rId1"/>
</worksheet>
</file>

<file path=xl/worksheets/sheet86.xml><?xml version="1.0" encoding="utf-8"?>
<worksheet xmlns="http://schemas.openxmlformats.org/spreadsheetml/2006/main" xmlns:r="http://schemas.openxmlformats.org/officeDocument/2006/relationships">
  <dimension ref="A1:H68"/>
  <sheetViews>
    <sheetView workbookViewId="0">
      <selection sqref="A1:XFD1048576"/>
    </sheetView>
  </sheetViews>
  <sheetFormatPr defaultColWidth="8.85546875" defaultRowHeight="15"/>
  <cols>
    <col min="1" max="1" width="85.7109375" customWidth="1"/>
    <col min="2" max="2" width="42" customWidth="1"/>
    <col min="3" max="3" width="5.42578125" customWidth="1"/>
    <col min="7" max="7" width="43.140625" hidden="1" customWidth="1"/>
    <col min="8" max="8" width="9.140625" hidden="1" customWidth="1"/>
  </cols>
  <sheetData>
    <row r="1" spans="1:8" ht="15.75" thickBot="1"/>
    <row r="2" spans="1:8" ht="24" customHeight="1" thickBot="1">
      <c r="A2" s="14" t="s">
        <v>73</v>
      </c>
      <c r="B2" s="18" t="str">
        <f>IF(F2="SI",'[1]Indice Schede'!B60,"non utilizzata")</f>
        <v>non utilizzata</v>
      </c>
      <c r="D2" s="102" t="s">
        <v>74</v>
      </c>
      <c r="E2" s="103"/>
      <c r="F2" s="66" t="s">
        <v>31</v>
      </c>
      <c r="H2" t="s">
        <v>30</v>
      </c>
    </row>
    <row r="3" spans="1:8" ht="45" customHeight="1" thickBot="1">
      <c r="A3" s="109" t="s">
        <v>328</v>
      </c>
      <c r="B3" s="110"/>
      <c r="H3" t="s">
        <v>31</v>
      </c>
    </row>
    <row r="4" spans="1:8" ht="31.5" customHeight="1" thickBot="1">
      <c r="A4" s="107" t="s">
        <v>33</v>
      </c>
      <c r="B4" s="108"/>
      <c r="D4" s="104" t="s">
        <v>75</v>
      </c>
      <c r="E4" s="105"/>
      <c r="F4" s="106"/>
    </row>
    <row r="5" spans="1:8" ht="15.75" thickBot="1">
      <c r="A5" s="16" t="s">
        <v>34</v>
      </c>
      <c r="B5" s="17" t="s">
        <v>35</v>
      </c>
      <c r="G5" s="9" t="s">
        <v>71</v>
      </c>
      <c r="H5" t="s">
        <v>70</v>
      </c>
    </row>
    <row r="6" spans="1:8" ht="30" customHeight="1" thickBot="1">
      <c r="A6" s="100" t="s">
        <v>36</v>
      </c>
      <c r="B6" s="101"/>
      <c r="G6" s="10" t="s">
        <v>38</v>
      </c>
      <c r="H6">
        <v>1</v>
      </c>
    </row>
    <row r="7" spans="1:8" ht="30" customHeight="1" thickBot="1">
      <c r="A7" s="24" t="s">
        <v>37</v>
      </c>
      <c r="B7" s="64" t="s">
        <v>71</v>
      </c>
      <c r="G7" s="8" t="s">
        <v>39</v>
      </c>
      <c r="H7">
        <v>2</v>
      </c>
    </row>
    <row r="8" spans="1:8" ht="30" customHeight="1" thickBot="1">
      <c r="A8" s="23" t="s">
        <v>43</v>
      </c>
      <c r="B8" s="22" t="str">
        <f>VLOOKUP(B7,G5:H10,2,FALSE)</f>
        <v>-</v>
      </c>
      <c r="G8" s="7" t="s">
        <v>40</v>
      </c>
      <c r="H8">
        <v>3</v>
      </c>
    </row>
    <row r="9" spans="1:8" ht="30" customHeight="1" thickBot="1">
      <c r="A9" s="100" t="s">
        <v>44</v>
      </c>
      <c r="B9" s="101"/>
      <c r="G9" s="7" t="s">
        <v>41</v>
      </c>
      <c r="H9">
        <v>4</v>
      </c>
    </row>
    <row r="10" spans="1:8" ht="30" customHeight="1" thickBot="1">
      <c r="A10" s="25" t="s">
        <v>45</v>
      </c>
      <c r="B10" s="65" t="s">
        <v>71</v>
      </c>
      <c r="G10" s="7" t="s">
        <v>42</v>
      </c>
      <c r="H10">
        <v>5</v>
      </c>
    </row>
    <row r="11" spans="1:8" ht="30" customHeight="1" thickBot="1">
      <c r="A11" s="26" t="s">
        <v>43</v>
      </c>
      <c r="B11" s="22" t="str">
        <f>VLOOKUP(B10,G13:H15,2,FALSE)</f>
        <v>-</v>
      </c>
    </row>
    <row r="12" spans="1:8" ht="30" customHeight="1">
      <c r="A12" s="100" t="s">
        <v>48</v>
      </c>
      <c r="B12" s="101"/>
      <c r="G12" s="12"/>
    </row>
    <row r="13" spans="1:8" ht="30" customHeight="1" thickBot="1">
      <c r="A13" s="27" t="s">
        <v>49</v>
      </c>
      <c r="B13" s="65" t="s">
        <v>71</v>
      </c>
      <c r="G13" s="7" t="s">
        <v>71</v>
      </c>
      <c r="H13" t="s">
        <v>70</v>
      </c>
    </row>
    <row r="14" spans="1:8" ht="30" customHeight="1" thickBot="1">
      <c r="A14" s="26" t="s">
        <v>43</v>
      </c>
      <c r="B14" s="22" t="str">
        <f>VLOOKUP(B13,G17:H20,2,FALSE)</f>
        <v>-</v>
      </c>
      <c r="G14" s="7" t="s">
        <v>46</v>
      </c>
      <c r="H14">
        <v>2</v>
      </c>
    </row>
    <row r="15" spans="1:8" ht="30" customHeight="1" thickBot="1">
      <c r="A15" s="100" t="s">
        <v>53</v>
      </c>
      <c r="B15" s="101"/>
      <c r="G15" s="7" t="s">
        <v>47</v>
      </c>
      <c r="H15">
        <v>5</v>
      </c>
    </row>
    <row r="16" spans="1:8" ht="39" customHeight="1">
      <c r="A16" s="28" t="s">
        <v>54</v>
      </c>
      <c r="B16" s="64" t="s">
        <v>71</v>
      </c>
    </row>
    <row r="17" spans="1:8" ht="30" customHeight="1" thickBot="1">
      <c r="A17" s="15" t="s">
        <v>43</v>
      </c>
      <c r="B17" s="30" t="str">
        <f>VLOOKUP(B16,G22:H25,2,FALSE)</f>
        <v>-</v>
      </c>
      <c r="G17" s="7" t="s">
        <v>71</v>
      </c>
      <c r="H17" t="s">
        <v>70</v>
      </c>
    </row>
    <row r="18" spans="1:8" ht="30" customHeight="1" thickBot="1">
      <c r="A18" s="100" t="s">
        <v>58</v>
      </c>
      <c r="B18" s="101"/>
      <c r="G18" s="11" t="s">
        <v>50</v>
      </c>
      <c r="H18">
        <v>1</v>
      </c>
    </row>
    <row r="19" spans="1:8" ht="30" customHeight="1" thickBot="1">
      <c r="A19" s="29" t="s">
        <v>72</v>
      </c>
      <c r="B19" s="64" t="s">
        <v>71</v>
      </c>
      <c r="G19" s="11" t="s">
        <v>51</v>
      </c>
      <c r="H19">
        <v>3</v>
      </c>
    </row>
    <row r="20" spans="1:8" ht="30" customHeight="1" thickBot="1">
      <c r="A20" s="15" t="s">
        <v>43</v>
      </c>
      <c r="B20" s="30" t="str">
        <f>VLOOKUP(B19,G27:H29,2,FALSE)</f>
        <v>-</v>
      </c>
      <c r="G20" s="11" t="s">
        <v>52</v>
      </c>
      <c r="H20">
        <v>5</v>
      </c>
    </row>
    <row r="21" spans="1:8" ht="30" customHeight="1">
      <c r="A21" s="100" t="s">
        <v>61</v>
      </c>
      <c r="B21" s="101"/>
    </row>
    <row r="22" spans="1:8" ht="30" customHeight="1" thickBot="1">
      <c r="A22" s="29" t="s">
        <v>62</v>
      </c>
      <c r="B22" s="64" t="s">
        <v>71</v>
      </c>
      <c r="G22" s="7" t="s">
        <v>71</v>
      </c>
      <c r="H22" t="s">
        <v>70</v>
      </c>
    </row>
    <row r="23" spans="1:8" ht="30" customHeight="1" thickBot="1">
      <c r="A23" s="15" t="s">
        <v>43</v>
      </c>
      <c r="B23" s="30" t="str">
        <f>VLOOKUP(B22,G31:H36,2,FALSE)</f>
        <v>-</v>
      </c>
      <c r="G23" s="11" t="s">
        <v>55</v>
      </c>
      <c r="H23">
        <v>1</v>
      </c>
    </row>
    <row r="24" spans="1:8" ht="30" customHeight="1" thickBot="1">
      <c r="A24" s="19" t="s">
        <v>68</v>
      </c>
      <c r="B24" s="31" t="str">
        <f>IFERROR((B8+B11+B14+B17+B20+B23)/6,"-")</f>
        <v>-</v>
      </c>
      <c r="G24" s="13" t="s">
        <v>56</v>
      </c>
      <c r="H24">
        <v>3</v>
      </c>
    </row>
    <row r="25" spans="1:8" ht="30" customHeight="1" thickBot="1">
      <c r="A25" s="111" t="s">
        <v>69</v>
      </c>
      <c r="B25" s="112"/>
      <c r="G25" s="11" t="s">
        <v>57</v>
      </c>
      <c r="H25">
        <v>5</v>
      </c>
    </row>
    <row r="26" spans="1:8" ht="9.75" customHeight="1" thickBot="1"/>
    <row r="27" spans="1:8" ht="30" customHeight="1" thickBot="1">
      <c r="A27" s="107" t="s">
        <v>78</v>
      </c>
      <c r="B27" s="108"/>
      <c r="G27" s="7" t="s">
        <v>71</v>
      </c>
      <c r="H27" t="s">
        <v>70</v>
      </c>
    </row>
    <row r="28" spans="1:8" ht="30" customHeight="1" thickBot="1">
      <c r="A28" s="100" t="s">
        <v>79</v>
      </c>
      <c r="B28" s="101"/>
      <c r="G28" s="11" t="s">
        <v>59</v>
      </c>
      <c r="H28">
        <v>1</v>
      </c>
    </row>
    <row r="29" spans="1:8" ht="66.75" customHeight="1" thickBot="1">
      <c r="A29" s="29" t="s">
        <v>80</v>
      </c>
      <c r="B29" s="64" t="s">
        <v>71</v>
      </c>
      <c r="G29" s="11" t="s">
        <v>60</v>
      </c>
      <c r="H29">
        <v>5</v>
      </c>
    </row>
    <row r="30" spans="1:8" ht="30" customHeight="1" thickBot="1">
      <c r="A30" s="15" t="s">
        <v>43</v>
      </c>
      <c r="B30" s="30" t="str">
        <f>VLOOKUP(B29,G38:H43,2,FALSE)</f>
        <v>-</v>
      </c>
    </row>
    <row r="31" spans="1:8" ht="30" customHeight="1" thickBot="1">
      <c r="A31" s="100" t="s">
        <v>81</v>
      </c>
      <c r="B31" s="101"/>
      <c r="G31" s="7" t="s">
        <v>71</v>
      </c>
      <c r="H31" t="s">
        <v>70</v>
      </c>
    </row>
    <row r="32" spans="1:8" ht="42" customHeight="1" thickBot="1">
      <c r="A32" s="29" t="s">
        <v>82</v>
      </c>
      <c r="B32" s="64" t="s">
        <v>71</v>
      </c>
      <c r="G32" s="11" t="s">
        <v>63</v>
      </c>
      <c r="H32">
        <v>1</v>
      </c>
    </row>
    <row r="33" spans="1:8" ht="43.5" customHeight="1" thickBot="1">
      <c r="A33" s="15" t="s">
        <v>43</v>
      </c>
      <c r="B33" s="30" t="str">
        <f>VLOOKUP(B32,G27:H29,2,FALSE)</f>
        <v>-</v>
      </c>
      <c r="G33" s="11" t="s">
        <v>64</v>
      </c>
      <c r="H33">
        <v>2</v>
      </c>
    </row>
    <row r="34" spans="1:8" ht="30" customHeight="1" thickBot="1">
      <c r="A34" s="100" t="s">
        <v>83</v>
      </c>
      <c r="B34" s="101"/>
      <c r="G34" s="11" t="s">
        <v>65</v>
      </c>
      <c r="H34">
        <v>3</v>
      </c>
    </row>
    <row r="35" spans="1:8" ht="30" customHeight="1" thickBot="1">
      <c r="A35" s="29" t="s">
        <v>84</v>
      </c>
      <c r="B35" s="64" t="s">
        <v>71</v>
      </c>
      <c r="G35" s="11" t="s">
        <v>66</v>
      </c>
      <c r="H35">
        <v>4</v>
      </c>
    </row>
    <row r="36" spans="1:8" ht="30" customHeight="1" thickBot="1">
      <c r="A36" s="15" t="s">
        <v>43</v>
      </c>
      <c r="B36" s="30" t="str">
        <f>VLOOKUP(B35,G48:H54,2,FALSE)</f>
        <v>-</v>
      </c>
      <c r="G36" s="11" t="s">
        <v>67</v>
      </c>
      <c r="H36">
        <v>5</v>
      </c>
    </row>
    <row r="37" spans="1:8" ht="30" customHeight="1">
      <c r="A37" s="100" t="s">
        <v>91</v>
      </c>
      <c r="B37" s="101"/>
    </row>
    <row r="38" spans="1:8" ht="30" customHeight="1" thickBot="1">
      <c r="A38" s="29" t="s">
        <v>92</v>
      </c>
      <c r="B38" s="64" t="s">
        <v>71</v>
      </c>
      <c r="G38" s="7" t="s">
        <v>71</v>
      </c>
      <c r="H38" t="s">
        <v>70</v>
      </c>
    </row>
    <row r="39" spans="1:8" ht="30" customHeight="1" thickBot="1">
      <c r="A39" s="15" t="s">
        <v>43</v>
      </c>
      <c r="B39" s="30" t="str">
        <f>VLOOKUP(B38,G56:H61,2,FALSE)</f>
        <v>-</v>
      </c>
      <c r="G39" s="7" t="s">
        <v>96</v>
      </c>
      <c r="H39">
        <v>1</v>
      </c>
    </row>
    <row r="40" spans="1:8" ht="30" customHeight="1" thickBot="1">
      <c r="A40" s="32" t="s">
        <v>93</v>
      </c>
      <c r="B40" s="31" t="str">
        <f>IFERROR((B30+B33+B36+B39)/4,"-")</f>
        <v>-</v>
      </c>
      <c r="G40" s="7" t="s">
        <v>97</v>
      </c>
      <c r="H40">
        <v>2</v>
      </c>
    </row>
    <row r="41" spans="1:8" ht="30" customHeight="1" thickBot="1">
      <c r="A41" s="111" t="s">
        <v>94</v>
      </c>
      <c r="B41" s="112"/>
      <c r="G41" s="7" t="s">
        <v>98</v>
      </c>
      <c r="H41">
        <v>3</v>
      </c>
    </row>
    <row r="42" spans="1:8" ht="30" customHeight="1" thickBot="1">
      <c r="A42" s="20"/>
      <c r="B42" s="20"/>
      <c r="G42" s="7" t="s">
        <v>99</v>
      </c>
      <c r="H42">
        <v>4</v>
      </c>
    </row>
    <row r="43" spans="1:8" ht="30" customHeight="1" thickBot="1">
      <c r="A43" s="107" t="s">
        <v>95</v>
      </c>
      <c r="B43" s="115"/>
      <c r="G43" s="7" t="s">
        <v>100</v>
      </c>
      <c r="H43">
        <v>5</v>
      </c>
    </row>
    <row r="44" spans="1:8" ht="30" customHeight="1" thickBot="1">
      <c r="A44" s="33" t="s">
        <v>108</v>
      </c>
      <c r="B44" s="31" t="str">
        <f>IF(OR(B8="-",B11="-",B14="-",B17="-",B20="-",B23="-",B30="-",B33="-",B36="-",B39="-"),"Presenti campi non compilati",IFERROR(B24*B40,"-"))</f>
        <v>Presenti campi non compilati</v>
      </c>
    </row>
    <row r="45" spans="1:8" ht="30" customHeight="1" thickBot="1">
      <c r="A45" s="34"/>
      <c r="B45" s="35"/>
    </row>
    <row r="46" spans="1:8" ht="30" customHeight="1" thickBot="1">
      <c r="A46" s="107" t="s">
        <v>112</v>
      </c>
      <c r="B46" s="115"/>
    </row>
    <row r="47" spans="1:8" ht="30" customHeight="1" thickBot="1">
      <c r="A47" s="113"/>
      <c r="B47" s="114"/>
    </row>
    <row r="48" spans="1:8" ht="12.75" customHeight="1" thickBot="1">
      <c r="G48" s="7" t="s">
        <v>71</v>
      </c>
      <c r="H48" t="s">
        <v>70</v>
      </c>
    </row>
    <row r="49" spans="7:8" ht="7.5" customHeight="1" thickBot="1">
      <c r="G49" s="7" t="s">
        <v>85</v>
      </c>
      <c r="H49">
        <v>0</v>
      </c>
    </row>
    <row r="50" spans="7:8" ht="30" customHeight="1" thickBot="1">
      <c r="G50" s="7" t="s">
        <v>86</v>
      </c>
      <c r="H50">
        <v>1</v>
      </c>
    </row>
    <row r="51" spans="7:8" ht="30" customHeight="1" thickBot="1">
      <c r="G51" s="7" t="s">
        <v>87</v>
      </c>
      <c r="H51">
        <v>2</v>
      </c>
    </row>
    <row r="52" spans="7:8" ht="30" customHeight="1" thickBot="1">
      <c r="G52" s="7" t="s">
        <v>88</v>
      </c>
      <c r="H52">
        <v>3</v>
      </c>
    </row>
    <row r="53" spans="7:8" ht="30" customHeight="1" thickBot="1">
      <c r="G53" s="7" t="s">
        <v>89</v>
      </c>
      <c r="H53">
        <v>4</v>
      </c>
    </row>
    <row r="54" spans="7:8" ht="30" customHeight="1" thickBot="1">
      <c r="G54" s="7" t="s">
        <v>90</v>
      </c>
      <c r="H54">
        <v>5</v>
      </c>
    </row>
    <row r="55" spans="7:8" ht="30" customHeight="1"/>
    <row r="56" spans="7:8" ht="30" customHeight="1" thickBot="1">
      <c r="G56" s="7" t="s">
        <v>71</v>
      </c>
      <c r="H56" t="s">
        <v>70</v>
      </c>
    </row>
    <row r="57" spans="7:8" ht="30" customHeight="1" thickBot="1">
      <c r="G57" s="7" t="s">
        <v>104</v>
      </c>
      <c r="H57">
        <v>1</v>
      </c>
    </row>
    <row r="58" spans="7:8" ht="30" customHeight="1" thickBot="1">
      <c r="G58" s="7" t="s">
        <v>105</v>
      </c>
      <c r="H58">
        <v>2</v>
      </c>
    </row>
    <row r="59" spans="7:8" ht="30" customHeight="1" thickBot="1">
      <c r="G59" s="7" t="s">
        <v>103</v>
      </c>
      <c r="H59">
        <v>3</v>
      </c>
    </row>
    <row r="60" spans="7:8" ht="30" customHeight="1" thickBot="1">
      <c r="G60" s="7" t="s">
        <v>106</v>
      </c>
      <c r="H60">
        <v>4</v>
      </c>
    </row>
    <row r="61" spans="7:8" ht="30" customHeight="1" thickBot="1">
      <c r="G61" s="7" t="s">
        <v>107</v>
      </c>
      <c r="H61">
        <v>5</v>
      </c>
    </row>
    <row r="62" spans="7:8" ht="30" customHeight="1"/>
    <row r="63" spans="7:8" ht="30" customHeight="1"/>
    <row r="64" spans="7:8" ht="30" customHeight="1"/>
    <row r="65" ht="30" customHeight="1"/>
    <row r="66" ht="30" customHeight="1"/>
    <row r="67" ht="30" customHeight="1"/>
    <row r="68" ht="30" customHeight="1"/>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worksheet>
</file>

<file path=xl/worksheets/sheet87.xml><?xml version="1.0" encoding="utf-8"?>
<worksheet xmlns="http://schemas.openxmlformats.org/spreadsheetml/2006/main" xmlns:r="http://schemas.openxmlformats.org/officeDocument/2006/relationships">
  <dimension ref="A1:H68"/>
  <sheetViews>
    <sheetView workbookViewId="0">
      <selection sqref="A1:XFD1048576"/>
    </sheetView>
  </sheetViews>
  <sheetFormatPr defaultColWidth="8.85546875" defaultRowHeight="15"/>
  <cols>
    <col min="1" max="1" width="85.7109375" customWidth="1"/>
    <col min="2" max="2" width="42" customWidth="1"/>
    <col min="3" max="3" width="5.42578125" customWidth="1"/>
    <col min="7" max="7" width="43.140625" hidden="1" customWidth="1"/>
    <col min="8" max="8" width="9.140625" hidden="1" customWidth="1"/>
  </cols>
  <sheetData>
    <row r="1" spans="1:8" ht="15.75" thickBot="1"/>
    <row r="2" spans="1:8" ht="24" customHeight="1" thickBot="1">
      <c r="A2" s="14" t="s">
        <v>73</v>
      </c>
      <c r="B2" s="18" t="str">
        <f>IF(F2="SI",'[1]Indice Schede'!B60,"non utilizzata")</f>
        <v>non utilizzata</v>
      </c>
      <c r="D2" s="102" t="s">
        <v>74</v>
      </c>
      <c r="E2" s="103"/>
      <c r="F2" s="66" t="s">
        <v>31</v>
      </c>
      <c r="H2" t="s">
        <v>30</v>
      </c>
    </row>
    <row r="3" spans="1:8" ht="45" customHeight="1" thickBot="1">
      <c r="A3" s="109" t="s">
        <v>328</v>
      </c>
      <c r="B3" s="110"/>
      <c r="H3" t="s">
        <v>31</v>
      </c>
    </row>
    <row r="4" spans="1:8" ht="31.5" customHeight="1" thickBot="1">
      <c r="A4" s="107" t="s">
        <v>33</v>
      </c>
      <c r="B4" s="108"/>
      <c r="D4" s="104" t="s">
        <v>75</v>
      </c>
      <c r="E4" s="105"/>
      <c r="F4" s="106"/>
    </row>
    <row r="5" spans="1:8" ht="15.75" thickBot="1">
      <c r="A5" s="16" t="s">
        <v>34</v>
      </c>
      <c r="B5" s="17" t="s">
        <v>35</v>
      </c>
      <c r="G5" s="9" t="s">
        <v>71</v>
      </c>
      <c r="H5" t="s">
        <v>70</v>
      </c>
    </row>
    <row r="6" spans="1:8" ht="30" customHeight="1" thickBot="1">
      <c r="A6" s="100" t="s">
        <v>36</v>
      </c>
      <c r="B6" s="101"/>
      <c r="G6" s="10" t="s">
        <v>38</v>
      </c>
      <c r="H6">
        <v>1</v>
      </c>
    </row>
    <row r="7" spans="1:8" ht="30" customHeight="1" thickBot="1">
      <c r="A7" s="24" t="s">
        <v>37</v>
      </c>
      <c r="B7" s="64" t="s">
        <v>71</v>
      </c>
      <c r="G7" s="8" t="s">
        <v>39</v>
      </c>
      <c r="H7">
        <v>2</v>
      </c>
    </row>
    <row r="8" spans="1:8" ht="30" customHeight="1" thickBot="1">
      <c r="A8" s="23" t="s">
        <v>43</v>
      </c>
      <c r="B8" s="22" t="str">
        <f>VLOOKUP(B7,G5:H10,2,FALSE)</f>
        <v>-</v>
      </c>
      <c r="G8" s="7" t="s">
        <v>40</v>
      </c>
      <c r="H8">
        <v>3</v>
      </c>
    </row>
    <row r="9" spans="1:8" ht="30" customHeight="1" thickBot="1">
      <c r="A9" s="100" t="s">
        <v>44</v>
      </c>
      <c r="B9" s="101"/>
      <c r="G9" s="7" t="s">
        <v>41</v>
      </c>
      <c r="H9">
        <v>4</v>
      </c>
    </row>
    <row r="10" spans="1:8" ht="30" customHeight="1" thickBot="1">
      <c r="A10" s="25" t="s">
        <v>45</v>
      </c>
      <c r="B10" s="65" t="s">
        <v>71</v>
      </c>
      <c r="G10" s="7" t="s">
        <v>42</v>
      </c>
      <c r="H10">
        <v>5</v>
      </c>
    </row>
    <row r="11" spans="1:8" ht="30" customHeight="1" thickBot="1">
      <c r="A11" s="26" t="s">
        <v>43</v>
      </c>
      <c r="B11" s="22" t="str">
        <f>VLOOKUP(B10,G13:H15,2,FALSE)</f>
        <v>-</v>
      </c>
    </row>
    <row r="12" spans="1:8" ht="30" customHeight="1">
      <c r="A12" s="100" t="s">
        <v>48</v>
      </c>
      <c r="B12" s="101"/>
      <c r="G12" s="12"/>
    </row>
    <row r="13" spans="1:8" ht="30" customHeight="1" thickBot="1">
      <c r="A13" s="27" t="s">
        <v>49</v>
      </c>
      <c r="B13" s="65" t="s">
        <v>71</v>
      </c>
      <c r="G13" s="7" t="s">
        <v>71</v>
      </c>
      <c r="H13" t="s">
        <v>70</v>
      </c>
    </row>
    <row r="14" spans="1:8" ht="30" customHeight="1" thickBot="1">
      <c r="A14" s="26" t="s">
        <v>43</v>
      </c>
      <c r="B14" s="22" t="str">
        <f>VLOOKUP(B13,G17:H20,2,FALSE)</f>
        <v>-</v>
      </c>
      <c r="G14" s="7" t="s">
        <v>46</v>
      </c>
      <c r="H14">
        <v>2</v>
      </c>
    </row>
    <row r="15" spans="1:8" ht="30" customHeight="1" thickBot="1">
      <c r="A15" s="100" t="s">
        <v>53</v>
      </c>
      <c r="B15" s="101"/>
      <c r="G15" s="7" t="s">
        <v>47</v>
      </c>
      <c r="H15">
        <v>5</v>
      </c>
    </row>
    <row r="16" spans="1:8" ht="39" customHeight="1">
      <c r="A16" s="28" t="s">
        <v>54</v>
      </c>
      <c r="B16" s="64" t="s">
        <v>71</v>
      </c>
    </row>
    <row r="17" spans="1:8" ht="30" customHeight="1" thickBot="1">
      <c r="A17" s="15" t="s">
        <v>43</v>
      </c>
      <c r="B17" s="30" t="str">
        <f>VLOOKUP(B16,G22:H25,2,FALSE)</f>
        <v>-</v>
      </c>
      <c r="G17" s="7" t="s">
        <v>71</v>
      </c>
      <c r="H17" t="s">
        <v>70</v>
      </c>
    </row>
    <row r="18" spans="1:8" ht="30" customHeight="1" thickBot="1">
      <c r="A18" s="100" t="s">
        <v>58</v>
      </c>
      <c r="B18" s="101"/>
      <c r="G18" s="11" t="s">
        <v>50</v>
      </c>
      <c r="H18">
        <v>1</v>
      </c>
    </row>
    <row r="19" spans="1:8" ht="30" customHeight="1" thickBot="1">
      <c r="A19" s="29" t="s">
        <v>72</v>
      </c>
      <c r="B19" s="64" t="s">
        <v>71</v>
      </c>
      <c r="G19" s="11" t="s">
        <v>51</v>
      </c>
      <c r="H19">
        <v>3</v>
      </c>
    </row>
    <row r="20" spans="1:8" ht="30" customHeight="1" thickBot="1">
      <c r="A20" s="15" t="s">
        <v>43</v>
      </c>
      <c r="B20" s="30" t="str">
        <f>VLOOKUP(B19,G27:H29,2,FALSE)</f>
        <v>-</v>
      </c>
      <c r="G20" s="11" t="s">
        <v>52</v>
      </c>
      <c r="H20">
        <v>5</v>
      </c>
    </row>
    <row r="21" spans="1:8" ht="30" customHeight="1">
      <c r="A21" s="100" t="s">
        <v>61</v>
      </c>
      <c r="B21" s="101"/>
    </row>
    <row r="22" spans="1:8" ht="30" customHeight="1" thickBot="1">
      <c r="A22" s="29" t="s">
        <v>62</v>
      </c>
      <c r="B22" s="64" t="s">
        <v>71</v>
      </c>
      <c r="G22" s="7" t="s">
        <v>71</v>
      </c>
      <c r="H22" t="s">
        <v>70</v>
      </c>
    </row>
    <row r="23" spans="1:8" ht="30" customHeight="1" thickBot="1">
      <c r="A23" s="15" t="s">
        <v>43</v>
      </c>
      <c r="B23" s="30" t="str">
        <f>VLOOKUP(B22,G31:H36,2,FALSE)</f>
        <v>-</v>
      </c>
      <c r="G23" s="11" t="s">
        <v>55</v>
      </c>
      <c r="H23">
        <v>1</v>
      </c>
    </row>
    <row r="24" spans="1:8" ht="30" customHeight="1" thickBot="1">
      <c r="A24" s="19" t="s">
        <v>68</v>
      </c>
      <c r="B24" s="31" t="str">
        <f>IFERROR((B8+B11+B14+B17+B20+B23)/6,"-")</f>
        <v>-</v>
      </c>
      <c r="G24" s="13" t="s">
        <v>56</v>
      </c>
      <c r="H24">
        <v>3</v>
      </c>
    </row>
    <row r="25" spans="1:8" ht="30" customHeight="1" thickBot="1">
      <c r="A25" s="111" t="s">
        <v>69</v>
      </c>
      <c r="B25" s="112"/>
      <c r="G25" s="11" t="s">
        <v>57</v>
      </c>
      <c r="H25">
        <v>5</v>
      </c>
    </row>
    <row r="26" spans="1:8" ht="9.75" customHeight="1" thickBot="1"/>
    <row r="27" spans="1:8" ht="30" customHeight="1" thickBot="1">
      <c r="A27" s="107" t="s">
        <v>78</v>
      </c>
      <c r="B27" s="108"/>
      <c r="G27" s="7" t="s">
        <v>71</v>
      </c>
      <c r="H27" t="s">
        <v>70</v>
      </c>
    </row>
    <row r="28" spans="1:8" ht="30" customHeight="1" thickBot="1">
      <c r="A28" s="100" t="s">
        <v>79</v>
      </c>
      <c r="B28" s="101"/>
      <c r="G28" s="11" t="s">
        <v>59</v>
      </c>
      <c r="H28">
        <v>1</v>
      </c>
    </row>
    <row r="29" spans="1:8" ht="66.75" customHeight="1" thickBot="1">
      <c r="A29" s="29" t="s">
        <v>80</v>
      </c>
      <c r="B29" s="64" t="s">
        <v>71</v>
      </c>
      <c r="G29" s="11" t="s">
        <v>60</v>
      </c>
      <c r="H29">
        <v>5</v>
      </c>
    </row>
    <row r="30" spans="1:8" ht="30" customHeight="1" thickBot="1">
      <c r="A30" s="15" t="s">
        <v>43</v>
      </c>
      <c r="B30" s="30" t="str">
        <f>VLOOKUP(B29,G38:H43,2,FALSE)</f>
        <v>-</v>
      </c>
    </row>
    <row r="31" spans="1:8" ht="30" customHeight="1" thickBot="1">
      <c r="A31" s="100" t="s">
        <v>81</v>
      </c>
      <c r="B31" s="101"/>
      <c r="G31" s="7" t="s">
        <v>71</v>
      </c>
      <c r="H31" t="s">
        <v>70</v>
      </c>
    </row>
    <row r="32" spans="1:8" ht="42" customHeight="1" thickBot="1">
      <c r="A32" s="29" t="s">
        <v>82</v>
      </c>
      <c r="B32" s="64" t="s">
        <v>71</v>
      </c>
      <c r="G32" s="11" t="s">
        <v>63</v>
      </c>
      <c r="H32">
        <v>1</v>
      </c>
    </row>
    <row r="33" spans="1:8" ht="43.5" customHeight="1" thickBot="1">
      <c r="A33" s="15" t="s">
        <v>43</v>
      </c>
      <c r="B33" s="30" t="str">
        <f>VLOOKUP(B32,G27:H29,2,FALSE)</f>
        <v>-</v>
      </c>
      <c r="G33" s="11" t="s">
        <v>64</v>
      </c>
      <c r="H33">
        <v>2</v>
      </c>
    </row>
    <row r="34" spans="1:8" ht="30" customHeight="1" thickBot="1">
      <c r="A34" s="100" t="s">
        <v>83</v>
      </c>
      <c r="B34" s="101"/>
      <c r="G34" s="11" t="s">
        <v>65</v>
      </c>
      <c r="H34">
        <v>3</v>
      </c>
    </row>
    <row r="35" spans="1:8" ht="30" customHeight="1" thickBot="1">
      <c r="A35" s="29" t="s">
        <v>84</v>
      </c>
      <c r="B35" s="64" t="s">
        <v>71</v>
      </c>
      <c r="G35" s="11" t="s">
        <v>66</v>
      </c>
      <c r="H35">
        <v>4</v>
      </c>
    </row>
    <row r="36" spans="1:8" ht="30" customHeight="1" thickBot="1">
      <c r="A36" s="15" t="s">
        <v>43</v>
      </c>
      <c r="B36" s="30" t="str">
        <f>VLOOKUP(B35,G48:H54,2,FALSE)</f>
        <v>-</v>
      </c>
      <c r="G36" s="11" t="s">
        <v>67</v>
      </c>
      <c r="H36">
        <v>5</v>
      </c>
    </row>
    <row r="37" spans="1:8" ht="30" customHeight="1">
      <c r="A37" s="100" t="s">
        <v>91</v>
      </c>
      <c r="B37" s="101"/>
    </row>
    <row r="38" spans="1:8" ht="30" customHeight="1" thickBot="1">
      <c r="A38" s="29" t="s">
        <v>92</v>
      </c>
      <c r="B38" s="64" t="s">
        <v>71</v>
      </c>
      <c r="G38" s="7" t="s">
        <v>71</v>
      </c>
      <c r="H38" t="s">
        <v>70</v>
      </c>
    </row>
    <row r="39" spans="1:8" ht="30" customHeight="1" thickBot="1">
      <c r="A39" s="15" t="s">
        <v>43</v>
      </c>
      <c r="B39" s="30" t="str">
        <f>VLOOKUP(B38,G56:H61,2,FALSE)</f>
        <v>-</v>
      </c>
      <c r="G39" s="7" t="s">
        <v>96</v>
      </c>
      <c r="H39">
        <v>1</v>
      </c>
    </row>
    <row r="40" spans="1:8" ht="30" customHeight="1" thickBot="1">
      <c r="A40" s="32" t="s">
        <v>93</v>
      </c>
      <c r="B40" s="31" t="str">
        <f>IFERROR((B30+B33+B36+B39)/4,"-")</f>
        <v>-</v>
      </c>
      <c r="G40" s="7" t="s">
        <v>97</v>
      </c>
      <c r="H40">
        <v>2</v>
      </c>
    </row>
    <row r="41" spans="1:8" ht="30" customHeight="1" thickBot="1">
      <c r="A41" s="111" t="s">
        <v>94</v>
      </c>
      <c r="B41" s="112"/>
      <c r="G41" s="7" t="s">
        <v>98</v>
      </c>
      <c r="H41">
        <v>3</v>
      </c>
    </row>
    <row r="42" spans="1:8" ht="30" customHeight="1" thickBot="1">
      <c r="A42" s="20"/>
      <c r="B42" s="20"/>
      <c r="G42" s="7" t="s">
        <v>99</v>
      </c>
      <c r="H42">
        <v>4</v>
      </c>
    </row>
    <row r="43" spans="1:8" ht="30" customHeight="1" thickBot="1">
      <c r="A43" s="107" t="s">
        <v>95</v>
      </c>
      <c r="B43" s="115"/>
      <c r="G43" s="7" t="s">
        <v>100</v>
      </c>
      <c r="H43">
        <v>5</v>
      </c>
    </row>
    <row r="44" spans="1:8" ht="30" customHeight="1" thickBot="1">
      <c r="A44" s="33" t="s">
        <v>108</v>
      </c>
      <c r="B44" s="31" t="str">
        <f>IF(OR(B8="-",B11="-",B14="-",B17="-",B20="-",B23="-",B30="-",B33="-",B36="-",B39="-"),"Presenti campi non compilati",IFERROR(B24*B40,"-"))</f>
        <v>Presenti campi non compilati</v>
      </c>
    </row>
    <row r="45" spans="1:8" ht="30" customHeight="1" thickBot="1">
      <c r="A45" s="34"/>
      <c r="B45" s="35"/>
    </row>
    <row r="46" spans="1:8" ht="30" customHeight="1" thickBot="1">
      <c r="A46" s="107" t="s">
        <v>112</v>
      </c>
      <c r="B46" s="115"/>
    </row>
    <row r="47" spans="1:8" ht="30" customHeight="1" thickBot="1">
      <c r="A47" s="113"/>
      <c r="B47" s="114"/>
    </row>
    <row r="48" spans="1:8" ht="12.75" customHeight="1" thickBot="1">
      <c r="G48" s="7" t="s">
        <v>71</v>
      </c>
      <c r="H48" t="s">
        <v>70</v>
      </c>
    </row>
    <row r="49" spans="7:8" ht="7.5" customHeight="1" thickBot="1">
      <c r="G49" s="7" t="s">
        <v>85</v>
      </c>
      <c r="H49">
        <v>0</v>
      </c>
    </row>
    <row r="50" spans="7:8" ht="30" customHeight="1" thickBot="1">
      <c r="G50" s="7" t="s">
        <v>86</v>
      </c>
      <c r="H50">
        <v>1</v>
      </c>
    </row>
    <row r="51" spans="7:8" ht="30" customHeight="1" thickBot="1">
      <c r="G51" s="7" t="s">
        <v>87</v>
      </c>
      <c r="H51">
        <v>2</v>
      </c>
    </row>
    <row r="52" spans="7:8" ht="30" customHeight="1" thickBot="1">
      <c r="G52" s="7" t="s">
        <v>88</v>
      </c>
      <c r="H52">
        <v>3</v>
      </c>
    </row>
    <row r="53" spans="7:8" ht="30" customHeight="1" thickBot="1">
      <c r="G53" s="7" t="s">
        <v>89</v>
      </c>
      <c r="H53">
        <v>4</v>
      </c>
    </row>
    <row r="54" spans="7:8" ht="30" customHeight="1" thickBot="1">
      <c r="G54" s="7" t="s">
        <v>90</v>
      </c>
      <c r="H54">
        <v>5</v>
      </c>
    </row>
    <row r="55" spans="7:8" ht="30" customHeight="1"/>
    <row r="56" spans="7:8" ht="30" customHeight="1" thickBot="1">
      <c r="G56" s="7" t="s">
        <v>71</v>
      </c>
      <c r="H56" t="s">
        <v>70</v>
      </c>
    </row>
    <row r="57" spans="7:8" ht="30" customHeight="1" thickBot="1">
      <c r="G57" s="7" t="s">
        <v>104</v>
      </c>
      <c r="H57">
        <v>1</v>
      </c>
    </row>
    <row r="58" spans="7:8" ht="30" customHeight="1" thickBot="1">
      <c r="G58" s="7" t="s">
        <v>105</v>
      </c>
      <c r="H58">
        <v>2</v>
      </c>
    </row>
    <row r="59" spans="7:8" ht="30" customHeight="1" thickBot="1">
      <c r="G59" s="7" t="s">
        <v>103</v>
      </c>
      <c r="H59">
        <v>3</v>
      </c>
    </row>
    <row r="60" spans="7:8" ht="30" customHeight="1" thickBot="1">
      <c r="G60" s="7" t="s">
        <v>106</v>
      </c>
      <c r="H60">
        <v>4</v>
      </c>
    </row>
    <row r="61" spans="7:8" ht="30" customHeight="1" thickBot="1">
      <c r="G61" s="7" t="s">
        <v>107</v>
      </c>
      <c r="H61">
        <v>5</v>
      </c>
    </row>
    <row r="62" spans="7:8" ht="30" customHeight="1"/>
    <row r="63" spans="7:8" ht="30" customHeight="1"/>
    <row r="64" spans="7:8" ht="30" customHeight="1"/>
    <row r="65" ht="30" customHeight="1"/>
    <row r="66" ht="30" customHeight="1"/>
    <row r="67" ht="30" customHeight="1"/>
    <row r="68" ht="30" customHeight="1"/>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worksheet>
</file>

<file path=xl/worksheets/sheet88.xml><?xml version="1.0" encoding="utf-8"?>
<worksheet xmlns="http://schemas.openxmlformats.org/spreadsheetml/2006/main" xmlns:r="http://schemas.openxmlformats.org/officeDocument/2006/relationships">
  <dimension ref="A1:H68"/>
  <sheetViews>
    <sheetView topLeftCell="B1" workbookViewId="0">
      <selection activeCell="G1" sqref="G1:J1048576"/>
    </sheetView>
  </sheetViews>
  <sheetFormatPr defaultColWidth="8.85546875" defaultRowHeight="15"/>
  <cols>
    <col min="1" max="1" width="85.7109375" customWidth="1"/>
    <col min="2" max="2" width="42" customWidth="1"/>
    <col min="3" max="3" width="5.42578125" customWidth="1"/>
    <col min="6" max="6" width="9.140625" customWidth="1"/>
    <col min="7" max="7" width="13.28515625" hidden="1" customWidth="1"/>
    <col min="8" max="8" width="10.7109375" hidden="1" customWidth="1"/>
    <col min="9" max="12" width="9.140625" customWidth="1"/>
  </cols>
  <sheetData>
    <row r="1" spans="1:8" ht="15.75" thickBot="1"/>
    <row r="2" spans="1:8" ht="24" customHeight="1" thickBot="1">
      <c r="A2" s="14" t="s">
        <v>73</v>
      </c>
      <c r="B2" s="18" t="str">
        <f>IF(F2="SI",'[1]Indice Schede'!B60,"non utilizzata")</f>
        <v>non utilizzata</v>
      </c>
      <c r="D2" s="102" t="s">
        <v>74</v>
      </c>
      <c r="E2" s="103"/>
      <c r="F2" s="66" t="s">
        <v>31</v>
      </c>
      <c r="H2" t="s">
        <v>30</v>
      </c>
    </row>
    <row r="3" spans="1:8" ht="45" customHeight="1" thickBot="1">
      <c r="A3" s="109" t="s">
        <v>328</v>
      </c>
      <c r="B3" s="110"/>
      <c r="H3" t="s">
        <v>31</v>
      </c>
    </row>
    <row r="4" spans="1:8" ht="31.5" customHeight="1" thickBot="1">
      <c r="A4" s="107" t="s">
        <v>33</v>
      </c>
      <c r="B4" s="108"/>
      <c r="D4" s="104" t="s">
        <v>75</v>
      </c>
      <c r="E4" s="105"/>
      <c r="F4" s="106"/>
    </row>
    <row r="5" spans="1:8" ht="15.75" thickBot="1">
      <c r="A5" s="16" t="s">
        <v>34</v>
      </c>
      <c r="B5" s="17" t="s">
        <v>35</v>
      </c>
      <c r="G5" s="9" t="s">
        <v>71</v>
      </c>
      <c r="H5" t="s">
        <v>70</v>
      </c>
    </row>
    <row r="6" spans="1:8" ht="30" customHeight="1" thickBot="1">
      <c r="A6" s="100" t="s">
        <v>36</v>
      </c>
      <c r="B6" s="101"/>
      <c r="G6" s="10" t="s">
        <v>38</v>
      </c>
      <c r="H6">
        <v>1</v>
      </c>
    </row>
    <row r="7" spans="1:8" ht="30" customHeight="1" thickBot="1">
      <c r="A7" s="24" t="s">
        <v>37</v>
      </c>
      <c r="B7" s="64" t="s">
        <v>71</v>
      </c>
      <c r="G7" s="8" t="s">
        <v>39</v>
      </c>
      <c r="H7">
        <v>2</v>
      </c>
    </row>
    <row r="8" spans="1:8" ht="30" customHeight="1" thickBot="1">
      <c r="A8" s="23" t="s">
        <v>43</v>
      </c>
      <c r="B8" s="22" t="str">
        <f>VLOOKUP(B7,G5:H10,2,FALSE)</f>
        <v>-</v>
      </c>
      <c r="G8" s="7" t="s">
        <v>40</v>
      </c>
      <c r="H8">
        <v>3</v>
      </c>
    </row>
    <row r="9" spans="1:8" ht="30" customHeight="1" thickBot="1">
      <c r="A9" s="100" t="s">
        <v>44</v>
      </c>
      <c r="B9" s="101"/>
      <c r="G9" s="7" t="s">
        <v>41</v>
      </c>
      <c r="H9">
        <v>4</v>
      </c>
    </row>
    <row r="10" spans="1:8" ht="30" customHeight="1" thickBot="1">
      <c r="A10" s="25" t="s">
        <v>45</v>
      </c>
      <c r="B10" s="65" t="s">
        <v>71</v>
      </c>
      <c r="G10" s="7" t="s">
        <v>42</v>
      </c>
      <c r="H10">
        <v>5</v>
      </c>
    </row>
    <row r="11" spans="1:8" ht="30" customHeight="1" thickBot="1">
      <c r="A11" s="26" t="s">
        <v>43</v>
      </c>
      <c r="B11" s="22" t="str">
        <f>VLOOKUP(B10,G13:H15,2,FALSE)</f>
        <v>-</v>
      </c>
    </row>
    <row r="12" spans="1:8" ht="30" customHeight="1">
      <c r="A12" s="100" t="s">
        <v>48</v>
      </c>
      <c r="B12" s="101"/>
      <c r="G12" s="12"/>
    </row>
    <row r="13" spans="1:8" ht="30" customHeight="1" thickBot="1">
      <c r="A13" s="27" t="s">
        <v>49</v>
      </c>
      <c r="B13" s="65" t="s">
        <v>71</v>
      </c>
      <c r="G13" s="7" t="s">
        <v>71</v>
      </c>
      <c r="H13" t="s">
        <v>70</v>
      </c>
    </row>
    <row r="14" spans="1:8" ht="30" customHeight="1" thickBot="1">
      <c r="A14" s="26" t="s">
        <v>43</v>
      </c>
      <c r="B14" s="22" t="str">
        <f>VLOOKUP(B13,G17:H20,2,FALSE)</f>
        <v>-</v>
      </c>
      <c r="G14" s="7" t="s">
        <v>46</v>
      </c>
      <c r="H14">
        <v>2</v>
      </c>
    </row>
    <row r="15" spans="1:8" ht="30" customHeight="1" thickBot="1">
      <c r="A15" s="100" t="s">
        <v>53</v>
      </c>
      <c r="B15" s="101"/>
      <c r="G15" s="7" t="s">
        <v>47</v>
      </c>
      <c r="H15">
        <v>5</v>
      </c>
    </row>
    <row r="16" spans="1:8" ht="39" customHeight="1">
      <c r="A16" s="28" t="s">
        <v>54</v>
      </c>
      <c r="B16" s="64" t="s">
        <v>71</v>
      </c>
    </row>
    <row r="17" spans="1:8" ht="30" customHeight="1" thickBot="1">
      <c r="A17" s="15" t="s">
        <v>43</v>
      </c>
      <c r="B17" s="30" t="str">
        <f>VLOOKUP(B16,G22:H25,2,FALSE)</f>
        <v>-</v>
      </c>
      <c r="G17" s="7" t="s">
        <v>71</v>
      </c>
      <c r="H17" t="s">
        <v>70</v>
      </c>
    </row>
    <row r="18" spans="1:8" ht="30" customHeight="1" thickBot="1">
      <c r="A18" s="100" t="s">
        <v>58</v>
      </c>
      <c r="B18" s="101"/>
      <c r="G18" s="11" t="s">
        <v>50</v>
      </c>
      <c r="H18">
        <v>1</v>
      </c>
    </row>
    <row r="19" spans="1:8" ht="30" customHeight="1" thickBot="1">
      <c r="A19" s="29" t="s">
        <v>72</v>
      </c>
      <c r="B19" s="64" t="s">
        <v>71</v>
      </c>
      <c r="G19" s="11" t="s">
        <v>51</v>
      </c>
      <c r="H19">
        <v>3</v>
      </c>
    </row>
    <row r="20" spans="1:8" ht="30" customHeight="1" thickBot="1">
      <c r="A20" s="15" t="s">
        <v>43</v>
      </c>
      <c r="B20" s="30" t="str">
        <f>VLOOKUP(B19,G27:H29,2,FALSE)</f>
        <v>-</v>
      </c>
      <c r="G20" s="11" t="s">
        <v>52</v>
      </c>
      <c r="H20">
        <v>5</v>
      </c>
    </row>
    <row r="21" spans="1:8" ht="30" customHeight="1">
      <c r="A21" s="100" t="s">
        <v>61</v>
      </c>
      <c r="B21" s="101"/>
    </row>
    <row r="22" spans="1:8" ht="30" customHeight="1" thickBot="1">
      <c r="A22" s="29" t="s">
        <v>62</v>
      </c>
      <c r="B22" s="64" t="s">
        <v>71</v>
      </c>
      <c r="G22" s="7" t="s">
        <v>71</v>
      </c>
      <c r="H22" t="s">
        <v>70</v>
      </c>
    </row>
    <row r="23" spans="1:8" ht="30" customHeight="1" thickBot="1">
      <c r="A23" s="15" t="s">
        <v>43</v>
      </c>
      <c r="B23" s="30" t="str">
        <f>VLOOKUP(B22,G31:H36,2,FALSE)</f>
        <v>-</v>
      </c>
      <c r="G23" s="11" t="s">
        <v>55</v>
      </c>
      <c r="H23">
        <v>1</v>
      </c>
    </row>
    <row r="24" spans="1:8" ht="30" customHeight="1" thickBot="1">
      <c r="A24" s="19" t="s">
        <v>68</v>
      </c>
      <c r="B24" s="31" t="str">
        <f>IFERROR((B8+B11+B14+B17+B20+B23)/6,"-")</f>
        <v>-</v>
      </c>
      <c r="G24" s="13" t="s">
        <v>56</v>
      </c>
      <c r="H24">
        <v>3</v>
      </c>
    </row>
    <row r="25" spans="1:8" ht="30" customHeight="1" thickBot="1">
      <c r="A25" s="111" t="s">
        <v>69</v>
      </c>
      <c r="B25" s="112"/>
      <c r="G25" s="11" t="s">
        <v>57</v>
      </c>
      <c r="H25">
        <v>5</v>
      </c>
    </row>
    <row r="26" spans="1:8" ht="9.75" customHeight="1" thickBot="1"/>
    <row r="27" spans="1:8" ht="30" customHeight="1" thickBot="1">
      <c r="A27" s="107" t="s">
        <v>78</v>
      </c>
      <c r="B27" s="108"/>
      <c r="G27" s="7" t="s">
        <v>71</v>
      </c>
      <c r="H27" t="s">
        <v>70</v>
      </c>
    </row>
    <row r="28" spans="1:8" ht="30" customHeight="1" thickBot="1">
      <c r="A28" s="100" t="s">
        <v>79</v>
      </c>
      <c r="B28" s="101"/>
      <c r="G28" s="11" t="s">
        <v>59</v>
      </c>
      <c r="H28">
        <v>1</v>
      </c>
    </row>
    <row r="29" spans="1:8" ht="66.75" customHeight="1" thickBot="1">
      <c r="A29" s="29" t="s">
        <v>80</v>
      </c>
      <c r="B29" s="64" t="s">
        <v>71</v>
      </c>
      <c r="G29" s="11" t="s">
        <v>60</v>
      </c>
      <c r="H29">
        <v>5</v>
      </c>
    </row>
    <row r="30" spans="1:8" ht="30" customHeight="1" thickBot="1">
      <c r="A30" s="15" t="s">
        <v>43</v>
      </c>
      <c r="B30" s="30" t="str">
        <f>VLOOKUP(B29,G38:H43,2,FALSE)</f>
        <v>-</v>
      </c>
    </row>
    <row r="31" spans="1:8" ht="30" customHeight="1" thickBot="1">
      <c r="A31" s="100" t="s">
        <v>81</v>
      </c>
      <c r="B31" s="101"/>
      <c r="G31" s="7" t="s">
        <v>71</v>
      </c>
      <c r="H31" t="s">
        <v>70</v>
      </c>
    </row>
    <row r="32" spans="1:8" ht="42" customHeight="1" thickBot="1">
      <c r="A32" s="29" t="s">
        <v>82</v>
      </c>
      <c r="B32" s="64" t="s">
        <v>71</v>
      </c>
      <c r="G32" s="11" t="s">
        <v>63</v>
      </c>
      <c r="H32">
        <v>1</v>
      </c>
    </row>
    <row r="33" spans="1:8" ht="43.5" customHeight="1" thickBot="1">
      <c r="A33" s="15" t="s">
        <v>43</v>
      </c>
      <c r="B33" s="30" t="str">
        <f>VLOOKUP(B32,G27:H29,2,FALSE)</f>
        <v>-</v>
      </c>
      <c r="G33" s="11" t="s">
        <v>64</v>
      </c>
      <c r="H33">
        <v>2</v>
      </c>
    </row>
    <row r="34" spans="1:8" ht="30" customHeight="1" thickBot="1">
      <c r="A34" s="100" t="s">
        <v>83</v>
      </c>
      <c r="B34" s="101"/>
      <c r="G34" s="11" t="s">
        <v>65</v>
      </c>
      <c r="H34">
        <v>3</v>
      </c>
    </row>
    <row r="35" spans="1:8" ht="30" customHeight="1" thickBot="1">
      <c r="A35" s="29" t="s">
        <v>84</v>
      </c>
      <c r="B35" s="64" t="s">
        <v>71</v>
      </c>
      <c r="G35" s="11" t="s">
        <v>66</v>
      </c>
      <c r="H35">
        <v>4</v>
      </c>
    </row>
    <row r="36" spans="1:8" ht="30" customHeight="1" thickBot="1">
      <c r="A36" s="15" t="s">
        <v>43</v>
      </c>
      <c r="B36" s="30" t="str">
        <f>VLOOKUP(B35,G48:H54,2,FALSE)</f>
        <v>-</v>
      </c>
      <c r="G36" s="11" t="s">
        <v>67</v>
      </c>
      <c r="H36">
        <v>5</v>
      </c>
    </row>
    <row r="37" spans="1:8" ht="30" customHeight="1">
      <c r="A37" s="100" t="s">
        <v>91</v>
      </c>
      <c r="B37" s="101"/>
    </row>
    <row r="38" spans="1:8" ht="30" customHeight="1" thickBot="1">
      <c r="A38" s="29" t="s">
        <v>92</v>
      </c>
      <c r="B38" s="64" t="s">
        <v>71</v>
      </c>
      <c r="G38" s="7" t="s">
        <v>71</v>
      </c>
      <c r="H38" t="s">
        <v>70</v>
      </c>
    </row>
    <row r="39" spans="1:8" ht="30" customHeight="1" thickBot="1">
      <c r="A39" s="15" t="s">
        <v>43</v>
      </c>
      <c r="B39" s="30" t="str">
        <f>VLOOKUP(B38,G56:H61,2,FALSE)</f>
        <v>-</v>
      </c>
      <c r="G39" s="7" t="s">
        <v>96</v>
      </c>
      <c r="H39">
        <v>1</v>
      </c>
    </row>
    <row r="40" spans="1:8" ht="30" customHeight="1" thickBot="1">
      <c r="A40" s="32" t="s">
        <v>93</v>
      </c>
      <c r="B40" s="31" t="str">
        <f>IFERROR((B30+B33+B36+B39)/4,"-")</f>
        <v>-</v>
      </c>
      <c r="G40" s="7" t="s">
        <v>97</v>
      </c>
      <c r="H40">
        <v>2</v>
      </c>
    </row>
    <row r="41" spans="1:8" ht="30" customHeight="1" thickBot="1">
      <c r="A41" s="111" t="s">
        <v>94</v>
      </c>
      <c r="B41" s="112"/>
      <c r="G41" s="7" t="s">
        <v>98</v>
      </c>
      <c r="H41">
        <v>3</v>
      </c>
    </row>
    <row r="42" spans="1:8" ht="30" customHeight="1" thickBot="1">
      <c r="A42" s="20"/>
      <c r="B42" s="20"/>
      <c r="G42" s="7" t="s">
        <v>99</v>
      </c>
      <c r="H42">
        <v>4</v>
      </c>
    </row>
    <row r="43" spans="1:8" ht="30" customHeight="1" thickBot="1">
      <c r="A43" s="107" t="s">
        <v>95</v>
      </c>
      <c r="B43" s="115"/>
      <c r="G43" s="7" t="s">
        <v>100</v>
      </c>
      <c r="H43">
        <v>5</v>
      </c>
    </row>
    <row r="44" spans="1:8" ht="30" customHeight="1" thickBot="1">
      <c r="A44" s="33" t="s">
        <v>108</v>
      </c>
      <c r="B44" s="31" t="str">
        <f>IF(OR(B8="-",B11="-",B14="-",B17="-",B20="-",B23="-",B30="-",B33="-",B36="-",B39="-"),"Presenti campi non compilati",IFERROR(B24*B40,"-"))</f>
        <v>Presenti campi non compilati</v>
      </c>
    </row>
    <row r="45" spans="1:8" ht="30" customHeight="1" thickBot="1">
      <c r="A45" s="34"/>
      <c r="B45" s="35"/>
    </row>
    <row r="46" spans="1:8" ht="30" customHeight="1" thickBot="1">
      <c r="A46" s="107" t="s">
        <v>112</v>
      </c>
      <c r="B46" s="115"/>
    </row>
    <row r="47" spans="1:8" ht="30" customHeight="1" thickBot="1">
      <c r="A47" s="113"/>
      <c r="B47" s="114"/>
    </row>
    <row r="48" spans="1:8" ht="12.75" customHeight="1" thickBot="1">
      <c r="G48" s="7" t="s">
        <v>71</v>
      </c>
      <c r="H48" t="s">
        <v>70</v>
      </c>
    </row>
    <row r="49" spans="7:8" ht="7.5" customHeight="1" thickBot="1">
      <c r="G49" s="7" t="s">
        <v>85</v>
      </c>
      <c r="H49">
        <v>0</v>
      </c>
    </row>
    <row r="50" spans="7:8" ht="30" customHeight="1" thickBot="1">
      <c r="G50" s="7" t="s">
        <v>86</v>
      </c>
      <c r="H50">
        <v>1</v>
      </c>
    </row>
    <row r="51" spans="7:8" ht="30" customHeight="1" thickBot="1">
      <c r="G51" s="7" t="s">
        <v>87</v>
      </c>
      <c r="H51">
        <v>2</v>
      </c>
    </row>
    <row r="52" spans="7:8" ht="30" customHeight="1" thickBot="1">
      <c r="G52" s="7" t="s">
        <v>88</v>
      </c>
      <c r="H52">
        <v>3</v>
      </c>
    </row>
    <row r="53" spans="7:8" ht="30" customHeight="1" thickBot="1">
      <c r="G53" s="7" t="s">
        <v>89</v>
      </c>
      <c r="H53">
        <v>4</v>
      </c>
    </row>
    <row r="54" spans="7:8" ht="30" customHeight="1" thickBot="1">
      <c r="G54" s="7" t="s">
        <v>90</v>
      </c>
      <c r="H54">
        <v>5</v>
      </c>
    </row>
    <row r="55" spans="7:8" ht="30" customHeight="1"/>
    <row r="56" spans="7:8" ht="30" customHeight="1" thickBot="1">
      <c r="G56" s="7" t="s">
        <v>71</v>
      </c>
      <c r="H56" t="s">
        <v>70</v>
      </c>
    </row>
    <row r="57" spans="7:8" ht="30" customHeight="1" thickBot="1">
      <c r="G57" s="7" t="s">
        <v>104</v>
      </c>
      <c r="H57">
        <v>1</v>
      </c>
    </row>
    <row r="58" spans="7:8" ht="30" customHeight="1" thickBot="1">
      <c r="G58" s="7" t="s">
        <v>105</v>
      </c>
      <c r="H58">
        <v>2</v>
      </c>
    </row>
    <row r="59" spans="7:8" ht="30" customHeight="1" thickBot="1">
      <c r="G59" s="7" t="s">
        <v>103</v>
      </c>
      <c r="H59">
        <v>3</v>
      </c>
    </row>
    <row r="60" spans="7:8" ht="30" customHeight="1" thickBot="1">
      <c r="G60" s="7" t="s">
        <v>106</v>
      </c>
      <c r="H60">
        <v>4</v>
      </c>
    </row>
    <row r="61" spans="7:8" ht="30" customHeight="1" thickBot="1">
      <c r="G61" s="7" t="s">
        <v>107</v>
      </c>
      <c r="H61">
        <v>5</v>
      </c>
    </row>
    <row r="62" spans="7:8" ht="30" customHeight="1"/>
    <row r="63" spans="7:8" ht="30" customHeight="1"/>
    <row r="64" spans="7:8" ht="30" customHeight="1"/>
    <row r="65" ht="30" customHeight="1"/>
    <row r="66" ht="30" customHeight="1"/>
    <row r="67" ht="30" customHeight="1"/>
    <row r="68" ht="30" customHeight="1"/>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88</vt:i4>
      </vt:variant>
      <vt:variant>
        <vt:lpstr>Intervalli denominati</vt:lpstr>
      </vt:variant>
      <vt:variant>
        <vt:i4>83</vt:i4>
      </vt:variant>
    </vt:vector>
  </HeadingPairs>
  <TitlesOfParts>
    <vt:vector size="171" baseType="lpstr">
      <vt:lpstr>Indice Schede</vt:lpstr>
      <vt:lpstr>Prospetto Finale</vt:lpstr>
      <vt:lpstr>Misure riduzione del rischio</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lpstr>47</vt:lpstr>
      <vt:lpstr>48</vt:lpstr>
      <vt:lpstr>49</vt:lpstr>
      <vt:lpstr>50</vt:lpstr>
      <vt:lpstr>51</vt:lpstr>
      <vt:lpstr>52</vt:lpstr>
      <vt:lpstr>53</vt:lpstr>
      <vt:lpstr>54</vt:lpstr>
      <vt:lpstr>55</vt:lpstr>
      <vt:lpstr>56</vt:lpstr>
      <vt:lpstr>57</vt:lpstr>
      <vt:lpstr>58</vt:lpstr>
      <vt:lpstr>59</vt:lpstr>
      <vt:lpstr>60</vt:lpstr>
      <vt:lpstr>61</vt:lpstr>
      <vt:lpstr>62</vt:lpstr>
      <vt:lpstr>63</vt:lpstr>
      <vt:lpstr>64</vt:lpstr>
      <vt:lpstr>65</vt:lpstr>
      <vt:lpstr>66</vt:lpstr>
      <vt:lpstr>67</vt:lpstr>
      <vt:lpstr>68</vt:lpstr>
      <vt:lpstr>69</vt:lpstr>
      <vt:lpstr>70</vt:lpstr>
      <vt:lpstr>71</vt:lpstr>
      <vt:lpstr>72</vt:lpstr>
      <vt:lpstr>73</vt:lpstr>
      <vt:lpstr>74</vt:lpstr>
      <vt:lpstr>75</vt:lpstr>
      <vt:lpstr>76</vt:lpstr>
      <vt:lpstr>77</vt:lpstr>
      <vt:lpstr>78</vt:lpstr>
      <vt:lpstr>79</vt:lpstr>
      <vt:lpstr>80</vt:lpstr>
      <vt:lpstr>81</vt:lpstr>
      <vt:lpstr>82</vt:lpstr>
      <vt:lpstr>83</vt:lpstr>
      <vt:lpstr>84</vt:lpstr>
      <vt:lpstr>85</vt:lpstr>
      <vt:lpstr>'1'!Area_stampa</vt:lpstr>
      <vt:lpstr>'10'!Area_stampa</vt:lpstr>
      <vt:lpstr>'11'!Area_stampa</vt:lpstr>
      <vt:lpstr>'12'!Area_stampa</vt:lpstr>
      <vt:lpstr>'13'!Area_stampa</vt:lpstr>
      <vt:lpstr>'14'!Area_stampa</vt:lpstr>
      <vt:lpstr>'15'!Area_stampa</vt:lpstr>
      <vt:lpstr>'16'!Area_stampa</vt:lpstr>
      <vt:lpstr>'17'!Area_stampa</vt:lpstr>
      <vt:lpstr>'18'!Area_stampa</vt:lpstr>
      <vt:lpstr>'19'!Area_stampa</vt:lpstr>
      <vt:lpstr>'2'!Area_stampa</vt:lpstr>
      <vt:lpstr>'20'!Area_stampa</vt:lpstr>
      <vt:lpstr>'21'!Area_stampa</vt:lpstr>
      <vt:lpstr>'22'!Area_stampa</vt:lpstr>
      <vt:lpstr>'23'!Area_stampa</vt:lpstr>
      <vt:lpstr>'24'!Area_stampa</vt:lpstr>
      <vt:lpstr>'25'!Area_stampa</vt:lpstr>
      <vt:lpstr>'26'!Area_stampa</vt:lpstr>
      <vt:lpstr>'27'!Area_stampa</vt:lpstr>
      <vt:lpstr>'28'!Area_stampa</vt:lpstr>
      <vt:lpstr>'29'!Area_stampa</vt:lpstr>
      <vt:lpstr>'3'!Area_stampa</vt:lpstr>
      <vt:lpstr>'30'!Area_stampa</vt:lpstr>
      <vt:lpstr>'31'!Area_stampa</vt:lpstr>
      <vt:lpstr>'32'!Area_stampa</vt:lpstr>
      <vt:lpstr>'33'!Area_stampa</vt:lpstr>
      <vt:lpstr>'34'!Area_stampa</vt:lpstr>
      <vt:lpstr>'35'!Area_stampa</vt:lpstr>
      <vt:lpstr>'36'!Area_stampa</vt:lpstr>
      <vt:lpstr>'37'!Area_stampa</vt:lpstr>
      <vt:lpstr>'38'!Area_stampa</vt:lpstr>
      <vt:lpstr>'39'!Area_stampa</vt:lpstr>
      <vt:lpstr>'4'!Area_stampa</vt:lpstr>
      <vt:lpstr>'40'!Area_stampa</vt:lpstr>
      <vt:lpstr>'41'!Area_stampa</vt:lpstr>
      <vt:lpstr>'42'!Area_stampa</vt:lpstr>
      <vt:lpstr>'43'!Area_stampa</vt:lpstr>
      <vt:lpstr>'44'!Area_stampa</vt:lpstr>
      <vt:lpstr>'45'!Area_stampa</vt:lpstr>
      <vt:lpstr>'46'!Area_stampa</vt:lpstr>
      <vt:lpstr>'47'!Area_stampa</vt:lpstr>
      <vt:lpstr>'48'!Area_stampa</vt:lpstr>
      <vt:lpstr>'49'!Area_stampa</vt:lpstr>
      <vt:lpstr>'5'!Area_stampa</vt:lpstr>
      <vt:lpstr>'50'!Area_stampa</vt:lpstr>
      <vt:lpstr>'51'!Area_stampa</vt:lpstr>
      <vt:lpstr>'52'!Area_stampa</vt:lpstr>
      <vt:lpstr>'53'!Area_stampa</vt:lpstr>
      <vt:lpstr>'54'!Area_stampa</vt:lpstr>
      <vt:lpstr>'55'!Area_stampa</vt:lpstr>
      <vt:lpstr>'56'!Area_stampa</vt:lpstr>
      <vt:lpstr>'57'!Area_stampa</vt:lpstr>
      <vt:lpstr>'58'!Area_stampa</vt:lpstr>
      <vt:lpstr>'59'!Area_stampa</vt:lpstr>
      <vt:lpstr>'6'!Area_stampa</vt:lpstr>
      <vt:lpstr>'60'!Area_stampa</vt:lpstr>
      <vt:lpstr>'61'!Area_stampa</vt:lpstr>
      <vt:lpstr>'62'!Area_stampa</vt:lpstr>
      <vt:lpstr>'63'!Area_stampa</vt:lpstr>
      <vt:lpstr>'64'!Area_stampa</vt:lpstr>
      <vt:lpstr>'65'!Area_stampa</vt:lpstr>
      <vt:lpstr>'66'!Area_stampa</vt:lpstr>
      <vt:lpstr>'67'!Area_stampa</vt:lpstr>
      <vt:lpstr>'68'!Area_stampa</vt:lpstr>
      <vt:lpstr>'69'!Area_stampa</vt:lpstr>
      <vt:lpstr>'7'!Area_stampa</vt:lpstr>
      <vt:lpstr>'70'!Area_stampa</vt:lpstr>
      <vt:lpstr>'71'!Area_stampa</vt:lpstr>
      <vt:lpstr>'72'!Area_stampa</vt:lpstr>
      <vt:lpstr>'73'!Area_stampa</vt:lpstr>
      <vt:lpstr>'74'!Area_stampa</vt:lpstr>
      <vt:lpstr>'75'!Area_stampa</vt:lpstr>
      <vt:lpstr>'76'!Area_stampa</vt:lpstr>
      <vt:lpstr>'77'!Area_stampa</vt:lpstr>
      <vt:lpstr>'78'!Area_stampa</vt:lpstr>
      <vt:lpstr>'79'!Area_stampa</vt:lpstr>
      <vt:lpstr>'8'!Area_stampa</vt:lpstr>
      <vt:lpstr>'80'!Area_stampa</vt:lpstr>
      <vt:lpstr>'9'!Area_stampa</vt:lpstr>
      <vt:lpstr>'Indice Schede'!Area_stampa</vt:lpstr>
      <vt:lpstr>'Misure riduzione del rischio'!Area_stampa</vt:lpstr>
      <vt:lpstr>'Prospetto Finale'!Area_stampa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Grafiche E.Gaspari S.r.l.</dc:creator>
  <cp:lastModifiedBy>Segretario</cp:lastModifiedBy>
  <cp:lastPrinted>2018-03-13T16:49:19Z</cp:lastPrinted>
  <dcterms:created xsi:type="dcterms:W3CDTF">2017-10-19T12:38:16Z</dcterms:created>
  <dcterms:modified xsi:type="dcterms:W3CDTF">2021-02-23T11:18:59Z</dcterms:modified>
</cp:coreProperties>
</file>